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4146F6A4-C5E4-4DD5-92BD-A647A38D79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Лист1!$B$1:$H$37</definedName>
    <definedName name="_xlnm.Print_Area" localSheetId="1">Лист2!$A$1:$K$17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C11" i="2"/>
  <c r="E17" i="1"/>
  <c r="D17" i="1"/>
  <c r="G34" i="1"/>
  <c r="G32" i="1" l="1"/>
  <c r="F32" i="1"/>
  <c r="F31" i="1" s="1"/>
  <c r="E31" i="1"/>
  <c r="D31" i="1"/>
  <c r="G31" i="1" l="1"/>
  <c r="F18" i="1"/>
  <c r="F19" i="1"/>
  <c r="F20" i="1"/>
  <c r="G27" i="1"/>
  <c r="G26" i="1" s="1"/>
  <c r="F27" i="1"/>
  <c r="F26" i="1" s="1"/>
  <c r="E26" i="1"/>
  <c r="D26" i="1"/>
  <c r="G22" i="1"/>
  <c r="G21" i="1" s="1"/>
  <c r="F22" i="1"/>
  <c r="F21" i="1" s="1"/>
  <c r="E21" i="1"/>
  <c r="D21" i="1"/>
  <c r="G17" i="1"/>
  <c r="G16" i="1" s="1"/>
  <c r="F17" i="1"/>
  <c r="E16" i="1"/>
  <c r="D16" i="1"/>
  <c r="G11" i="1"/>
  <c r="F11" i="1"/>
  <c r="E11" i="1"/>
  <c r="D11" i="1"/>
  <c r="E6" i="1"/>
  <c r="F6" i="1"/>
  <c r="G6" i="1"/>
  <c r="D6" i="1"/>
  <c r="F16" i="1" l="1"/>
</calcChain>
</file>

<file path=xl/sharedStrings.xml><?xml version="1.0" encoding="utf-8"?>
<sst xmlns="http://schemas.openxmlformats.org/spreadsheetml/2006/main" count="98" uniqueCount="66">
  <si>
    <t xml:space="preserve">Мероприятие №1                                                                                       </t>
  </si>
  <si>
    <t xml:space="preserve"> Содержание и ремонт объектов коммунального хозяйства</t>
  </si>
  <si>
    <t>Мероприятие №2                                                                                        Содержание и ремонт объектов коммунального хозяйства</t>
  </si>
  <si>
    <t>Источники финансирования</t>
  </si>
  <si>
    <t>Итого</t>
  </si>
  <si>
    <t>Средства районного бюджета</t>
  </si>
  <si>
    <t>Внебюджетные источники</t>
  </si>
  <si>
    <t xml:space="preserve">Мероприятие №3                                             </t>
  </si>
  <si>
    <t xml:space="preserve">Мероприятие №4                                             </t>
  </si>
  <si>
    <t xml:space="preserve">Мероприятие №5                                             </t>
  </si>
  <si>
    <t xml:space="preserve"> Мероприятия по содержанию и ремонту муниципального жилищного фонда</t>
  </si>
  <si>
    <t>Выполнено (т.р.)</t>
  </si>
  <si>
    <t>% выполнения</t>
  </si>
  <si>
    <t>Пояснения</t>
  </si>
  <si>
    <t>Отчет о выполнении муниципальной программы Усть-Лужское сельское поселения</t>
  </si>
  <si>
    <t xml:space="preserve">Глава администрации                                                                                                                                                                                                                    </t>
  </si>
  <si>
    <t>Казарян П.И.</t>
  </si>
  <si>
    <t>Использовано в пределах фактического потребности отчетного периода</t>
  </si>
  <si>
    <t>Наименование подпрограммы, мероприятия (с указанием порядкового номера)</t>
  </si>
  <si>
    <t>Профинансировано (т.р.)</t>
  </si>
  <si>
    <t>Средства бюджета МО "Усть-Лужское сельское поселение"</t>
  </si>
  <si>
    <t>Средства бюджета Ленинградской области</t>
  </si>
  <si>
    <t xml:space="preserve"> Мероприятия по благоустройству поселения</t>
  </si>
  <si>
    <t xml:space="preserve">Содержание мест захоронения </t>
  </si>
  <si>
    <t>Оценка результатов реализации муниципальной программы</t>
  </si>
  <si>
    <t>№ п/п</t>
  </si>
  <si>
    <t>Задачи, напрвленные на достижение цели</t>
  </si>
  <si>
    <t>Планируемый объём финансирования на решение данной задачи (т.р.)</t>
  </si>
  <si>
    <t>Другие источники</t>
  </si>
  <si>
    <t>Бюджет Усть-Лужского сельского поселения</t>
  </si>
  <si>
    <t>Фактический объём финансирования на решение данной задачи (т.р.)</t>
  </si>
  <si>
    <t xml:space="preserve">Количественные и /или качественные целевые показатели, характеризующие достижение целей и решение задач </t>
  </si>
  <si>
    <t>Единица измерения</t>
  </si>
  <si>
    <t>Базовое значение показателя  (на начало реализации муниципальной программы)</t>
  </si>
  <si>
    <t>Достигнутое значение показателя за отчетный период</t>
  </si>
  <si>
    <t>Мероприятия по ликвидации несанкционированных свалок</t>
  </si>
  <si>
    <t>Мероприятия  по благоустройству  территории поселения (уборка мусора)</t>
  </si>
  <si>
    <t>Содержание мест захоронения</t>
  </si>
  <si>
    <t>Улучшение санитарного и экологического состояния поселения</t>
  </si>
  <si>
    <r>
      <t>м</t>
    </r>
    <r>
      <rPr>
        <vertAlign val="superscript"/>
        <sz val="11"/>
        <color theme="1"/>
        <rFont val="Times New Roman"/>
        <family val="1"/>
        <charset val="204"/>
      </rPr>
      <t>3</t>
    </r>
  </si>
  <si>
    <t>шт</t>
  </si>
  <si>
    <r>
      <t>тыс.м</t>
    </r>
    <r>
      <rPr>
        <vertAlign val="superscript"/>
        <sz val="11"/>
        <color theme="1"/>
        <rFont val="Times New Roman"/>
        <family val="1"/>
        <charset val="204"/>
      </rPr>
      <t>2</t>
    </r>
  </si>
  <si>
    <t>шт.</t>
  </si>
  <si>
    <t>Организация  уличного освещения</t>
  </si>
  <si>
    <t>Содержание и  ремонт объектов коммунального хозяйства</t>
  </si>
  <si>
    <t>Благоустройство территории в МО "Усть-Лужское сельское поселение"</t>
  </si>
  <si>
    <t>Мероприятия по содержанию и ремонту муниципального жилищного фонда</t>
  </si>
  <si>
    <t>Населенные пункты</t>
  </si>
  <si>
    <t>км</t>
  </si>
  <si>
    <t>Мун.жильё кв.м.</t>
  </si>
  <si>
    <t xml:space="preserve">
Создание комфортных и безопасных условий проживания населения для проживания и отдыха жителей МО
</t>
  </si>
  <si>
    <t>Борьба с борщевиком Сосновского на территории  МО «Усть-Лужское  сельское поселение» Кингисеппского муниципального района Ленинградской области</t>
  </si>
  <si>
    <t>Осуществление полномочий Российской Федерации, в области содействия занятости населения, трудоустройство подростков</t>
  </si>
  <si>
    <t>Сохранение и восстановление земельных ресурсов, сохранение сбалансированной экосистемы природных ландшафтов.</t>
  </si>
  <si>
    <t xml:space="preserve"> Интеграция молодежи в социально-экономические отношения- содействие трудоустройству молодых граждан, содействие
предпринимательской деятельности молодежи, развитие
</t>
  </si>
  <si>
    <t>Шт.</t>
  </si>
  <si>
    <t>Озеленение территории муниципального образования</t>
  </si>
  <si>
    <t>т.га</t>
  </si>
  <si>
    <t>Планируемый объем финансирования на 2024 (т.р.)</t>
  </si>
  <si>
    <t xml:space="preserve">Мероприятие №6                                             </t>
  </si>
  <si>
    <t>Реализация программ формирования современной городской среды</t>
  </si>
  <si>
    <t>Планируемое значение показателя  на 2024</t>
  </si>
  <si>
    <t>Мероприятия по созданию мест (площадок) и ремонту накопления твердых коммунальных отходов</t>
  </si>
  <si>
    <t>Создание, содержание и обслуживание мест (площадок) накопления твердых коммунальных отходов</t>
  </si>
  <si>
    <t>«Развитие жилищно-коммунального хозяйства муниципального образования «Усть-Лужское сельское поселение» Кингисеппского муниципального района Ленинградской области на 2024-2026годы» 
за 9 месяцев  2024 года.</t>
  </si>
  <si>
    <t xml:space="preserve">«Развитие жилищно-коммунального хозяйства муниципального образования «Усть-Лужское сельское поселение» Кингисеппского муниципального района Ленинградской области на 2024-2026 годы»
 за 9 месяцев 2024года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</si>
</sst>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2" fontId="1" fillId="0" borderId="1" xfId="0" applyNumberFormat="1" applyFont="1" applyBorder="1"/>
    <xf numFmtId="0" fontId="1" fillId="0" borderId="5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2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7"/>
  <sheetViews>
    <sheetView topLeftCell="A28" workbookViewId="0">
      <selection activeCell="C34" sqref="C34"/>
    </sheetView>
  </sheetViews>
  <sheetFormatPr defaultRowHeight="15" x14ac:dyDescent="0.25"/>
  <cols>
    <col min="2" max="2" width="30.85546875" customWidth="1"/>
    <col min="3" max="3" width="56.85546875" customWidth="1"/>
    <col min="4" max="4" width="14.140625" customWidth="1"/>
    <col min="5" max="5" width="13.42578125" customWidth="1"/>
    <col min="8" max="8" width="32.5703125" customWidth="1"/>
  </cols>
  <sheetData>
    <row r="1" spans="2:8" ht="20.25" customHeight="1" x14ac:dyDescent="0.25">
      <c r="B1" s="13" t="s">
        <v>14</v>
      </c>
      <c r="C1" s="13"/>
      <c r="D1" s="13"/>
      <c r="E1" s="13"/>
      <c r="F1" s="13"/>
      <c r="G1" s="13"/>
      <c r="H1" s="13"/>
    </row>
    <row r="2" spans="2:8" ht="72" customHeight="1" x14ac:dyDescent="0.25">
      <c r="B2" s="14" t="s">
        <v>64</v>
      </c>
      <c r="C2" s="15"/>
      <c r="D2" s="15"/>
      <c r="E2" s="15"/>
      <c r="F2" s="15"/>
      <c r="G2" s="15"/>
      <c r="H2" s="15"/>
    </row>
    <row r="3" spans="2:8" ht="30" customHeight="1" x14ac:dyDescent="0.25">
      <c r="B3" s="27" t="s">
        <v>18</v>
      </c>
      <c r="C3" s="21" t="s">
        <v>3</v>
      </c>
      <c r="D3" s="23"/>
      <c r="E3" s="24"/>
      <c r="F3" s="24"/>
      <c r="G3" s="25"/>
      <c r="H3" s="21" t="s">
        <v>13</v>
      </c>
    </row>
    <row r="4" spans="2:8" ht="79.5" customHeight="1" x14ac:dyDescent="0.25">
      <c r="B4" s="28"/>
      <c r="C4" s="22"/>
      <c r="D4" s="5" t="s">
        <v>58</v>
      </c>
      <c r="E4" s="5" t="s">
        <v>19</v>
      </c>
      <c r="F4" s="5" t="s">
        <v>11</v>
      </c>
      <c r="G4" s="6" t="s">
        <v>12</v>
      </c>
      <c r="H4" s="26"/>
    </row>
    <row r="5" spans="2:8" ht="15.75" x14ac:dyDescent="0.25">
      <c r="B5" s="7">
        <v>1</v>
      </c>
      <c r="C5" s="1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</row>
    <row r="6" spans="2:8" ht="17.25" customHeight="1" x14ac:dyDescent="0.25">
      <c r="B6" s="8" t="s">
        <v>0</v>
      </c>
      <c r="C6" s="3" t="s">
        <v>4</v>
      </c>
      <c r="D6" s="9">
        <f>SUM(D7:D10)</f>
        <v>1665.4</v>
      </c>
      <c r="E6" s="9">
        <f t="shared" ref="E6:G6" si="0">SUM(E7:E10)</f>
        <v>0</v>
      </c>
      <c r="F6" s="9">
        <f t="shared" si="0"/>
        <v>0</v>
      </c>
      <c r="G6" s="9">
        <f t="shared" si="0"/>
        <v>0</v>
      </c>
      <c r="H6" s="16" t="s">
        <v>17</v>
      </c>
    </row>
    <row r="7" spans="2:8" ht="30" customHeight="1" x14ac:dyDescent="0.25">
      <c r="B7" s="19" t="s">
        <v>1</v>
      </c>
      <c r="C7" s="3" t="s">
        <v>20</v>
      </c>
      <c r="D7" s="9">
        <v>1665.4</v>
      </c>
      <c r="E7" s="9">
        <v>0</v>
      </c>
      <c r="F7" s="9">
        <v>0</v>
      </c>
      <c r="G7" s="9">
        <v>0</v>
      </c>
      <c r="H7" s="17"/>
    </row>
    <row r="8" spans="2:8" x14ac:dyDescent="0.25">
      <c r="B8" s="19"/>
      <c r="C8" s="3" t="s">
        <v>5</v>
      </c>
      <c r="D8" s="9">
        <v>0</v>
      </c>
      <c r="E8" s="9">
        <v>0</v>
      </c>
      <c r="F8" s="9">
        <v>0</v>
      </c>
      <c r="G8" s="9">
        <v>0</v>
      </c>
      <c r="H8" s="17"/>
    </row>
    <row r="9" spans="2:8" x14ac:dyDescent="0.25">
      <c r="B9" s="19"/>
      <c r="C9" s="3" t="s">
        <v>21</v>
      </c>
      <c r="D9" s="9">
        <v>0</v>
      </c>
      <c r="E9" s="9">
        <v>0</v>
      </c>
      <c r="F9" s="9">
        <v>0</v>
      </c>
      <c r="G9" s="9">
        <v>0</v>
      </c>
      <c r="H9" s="17"/>
    </row>
    <row r="10" spans="2:8" x14ac:dyDescent="0.25">
      <c r="B10" s="20"/>
      <c r="C10" s="10" t="s">
        <v>6</v>
      </c>
      <c r="D10" s="9">
        <v>0</v>
      </c>
      <c r="E10" s="9">
        <v>0</v>
      </c>
      <c r="F10" s="9">
        <v>0</v>
      </c>
      <c r="G10" s="9">
        <v>0</v>
      </c>
      <c r="H10" s="18"/>
    </row>
    <row r="11" spans="2:8" ht="15" customHeight="1" x14ac:dyDescent="0.25">
      <c r="B11" s="8" t="s">
        <v>2</v>
      </c>
      <c r="C11" s="3" t="s">
        <v>4</v>
      </c>
      <c r="D11" s="9">
        <f>SUM(D12:D15)</f>
        <v>2596.6999999999998</v>
      </c>
      <c r="E11" s="9">
        <f>SUM(E12:E15)</f>
        <v>426.6</v>
      </c>
      <c r="F11" s="9">
        <f>SUM(F12:F15)</f>
        <v>0</v>
      </c>
      <c r="G11" s="9">
        <f>SUM(G12:G15)</f>
        <v>0</v>
      </c>
      <c r="H11" s="16" t="s">
        <v>17</v>
      </c>
    </row>
    <row r="12" spans="2:8" x14ac:dyDescent="0.25">
      <c r="B12" s="19" t="s">
        <v>63</v>
      </c>
      <c r="C12" s="3" t="s">
        <v>20</v>
      </c>
      <c r="D12" s="9">
        <v>2596.6999999999998</v>
      </c>
      <c r="E12" s="9">
        <v>426.6</v>
      </c>
      <c r="F12" s="9">
        <v>0</v>
      </c>
      <c r="G12" s="9">
        <v>0</v>
      </c>
      <c r="H12" s="17"/>
    </row>
    <row r="13" spans="2:8" x14ac:dyDescent="0.25">
      <c r="B13" s="19"/>
      <c r="C13" s="3" t="s">
        <v>5</v>
      </c>
      <c r="D13" s="9">
        <v>0</v>
      </c>
      <c r="E13" s="9">
        <v>0</v>
      </c>
      <c r="F13" s="9">
        <v>0</v>
      </c>
      <c r="G13" s="9">
        <v>0</v>
      </c>
      <c r="H13" s="17"/>
    </row>
    <row r="14" spans="2:8" x14ac:dyDescent="0.25">
      <c r="B14" s="19"/>
      <c r="C14" s="3" t="s">
        <v>21</v>
      </c>
      <c r="D14" s="9">
        <v>0</v>
      </c>
      <c r="E14" s="9">
        <v>0</v>
      </c>
      <c r="F14" s="9">
        <v>0</v>
      </c>
      <c r="G14" s="9">
        <v>0</v>
      </c>
      <c r="H14" s="17"/>
    </row>
    <row r="15" spans="2:8" ht="31.5" customHeight="1" x14ac:dyDescent="0.25">
      <c r="B15" s="20"/>
      <c r="C15" s="10" t="s">
        <v>6</v>
      </c>
      <c r="D15" s="9"/>
      <c r="E15" s="9"/>
      <c r="F15" s="9"/>
      <c r="G15" s="9"/>
      <c r="H15" s="18"/>
    </row>
    <row r="16" spans="2:8" ht="15.75" x14ac:dyDescent="0.25">
      <c r="B16" s="8" t="s">
        <v>7</v>
      </c>
      <c r="C16" s="3" t="s">
        <v>4</v>
      </c>
      <c r="D16" s="9">
        <f>SUM(D17:D20)</f>
        <v>259502.6</v>
      </c>
      <c r="E16" s="9">
        <f>SUM(E17:E20)</f>
        <v>62108.799999999996</v>
      </c>
      <c r="F16" s="9">
        <f>SUM(F17:F20)</f>
        <v>62108.799999999996</v>
      </c>
      <c r="G16" s="9">
        <f>SUM(G17:G20)</f>
        <v>23.933787175928099</v>
      </c>
      <c r="H16" s="16" t="s">
        <v>17</v>
      </c>
    </row>
    <row r="17" spans="2:8" x14ac:dyDescent="0.25">
      <c r="B17" s="19" t="s">
        <v>22</v>
      </c>
      <c r="C17" s="3" t="s">
        <v>20</v>
      </c>
      <c r="D17" s="9">
        <f>259371.7+130.9</f>
        <v>259502.6</v>
      </c>
      <c r="E17" s="9">
        <f>62063.2+45.6</f>
        <v>62108.799999999996</v>
      </c>
      <c r="F17" s="9">
        <f>E17</f>
        <v>62108.799999999996</v>
      </c>
      <c r="G17" s="9">
        <f>E17/D17*100</f>
        <v>23.933787175928099</v>
      </c>
      <c r="H17" s="17"/>
    </row>
    <row r="18" spans="2:8" x14ac:dyDescent="0.25">
      <c r="B18" s="19"/>
      <c r="C18" s="3" t="s">
        <v>5</v>
      </c>
      <c r="D18" s="9">
        <v>0</v>
      </c>
      <c r="E18" s="9">
        <v>0</v>
      </c>
      <c r="F18" s="9">
        <f t="shared" ref="F18:F20" si="1">E18</f>
        <v>0</v>
      </c>
      <c r="G18" s="9">
        <v>0</v>
      </c>
      <c r="H18" s="17"/>
    </row>
    <row r="19" spans="2:8" x14ac:dyDescent="0.25">
      <c r="B19" s="19"/>
      <c r="C19" s="3" t="s">
        <v>21</v>
      </c>
      <c r="D19" s="9">
        <v>0</v>
      </c>
      <c r="E19" s="9">
        <v>0</v>
      </c>
      <c r="F19" s="9">
        <f t="shared" si="1"/>
        <v>0</v>
      </c>
      <c r="G19" s="9">
        <v>0</v>
      </c>
      <c r="H19" s="17"/>
    </row>
    <row r="20" spans="2:8" x14ac:dyDescent="0.25">
      <c r="B20" s="20"/>
      <c r="C20" s="10" t="s">
        <v>6</v>
      </c>
      <c r="D20" s="9">
        <v>0</v>
      </c>
      <c r="E20" s="9">
        <v>0</v>
      </c>
      <c r="F20" s="9">
        <f t="shared" si="1"/>
        <v>0</v>
      </c>
      <c r="G20" s="9">
        <v>0</v>
      </c>
      <c r="H20" s="18"/>
    </row>
    <row r="21" spans="2:8" ht="15.75" x14ac:dyDescent="0.25">
      <c r="B21" s="8" t="s">
        <v>8</v>
      </c>
      <c r="C21" s="3" t="s">
        <v>4</v>
      </c>
      <c r="D21" s="9">
        <f>SUM(D22:D25)</f>
        <v>1031.3</v>
      </c>
      <c r="E21" s="9">
        <f>SUM(E22:E25)</f>
        <v>270.5</v>
      </c>
      <c r="F21" s="9">
        <f>SUM(F22:F25)</f>
        <v>270.5</v>
      </c>
      <c r="G21" s="9">
        <f>SUM(G22:G25)</f>
        <v>26.22903131969359</v>
      </c>
      <c r="H21" s="16"/>
    </row>
    <row r="22" spans="2:8" x14ac:dyDescent="0.25">
      <c r="B22" s="19" t="s">
        <v>23</v>
      </c>
      <c r="C22" s="3" t="s">
        <v>20</v>
      </c>
      <c r="D22" s="9">
        <v>1031.3</v>
      </c>
      <c r="E22" s="9">
        <v>270.5</v>
      </c>
      <c r="F22" s="9">
        <f>E22</f>
        <v>270.5</v>
      </c>
      <c r="G22" s="9">
        <f>E22/D22*100</f>
        <v>26.22903131969359</v>
      </c>
      <c r="H22" s="17"/>
    </row>
    <row r="23" spans="2:8" x14ac:dyDescent="0.25">
      <c r="B23" s="19"/>
      <c r="C23" s="3" t="s">
        <v>5</v>
      </c>
      <c r="D23" s="9">
        <v>0</v>
      </c>
      <c r="E23" s="9">
        <v>0</v>
      </c>
      <c r="F23" s="9">
        <v>0</v>
      </c>
      <c r="G23" s="9">
        <v>0</v>
      </c>
      <c r="H23" s="17"/>
    </row>
    <row r="24" spans="2:8" x14ac:dyDescent="0.25">
      <c r="B24" s="19"/>
      <c r="C24" s="3" t="s">
        <v>21</v>
      </c>
      <c r="D24" s="9">
        <v>0</v>
      </c>
      <c r="E24" s="9">
        <v>0</v>
      </c>
      <c r="F24" s="9">
        <v>0</v>
      </c>
      <c r="G24" s="9">
        <v>0</v>
      </c>
      <c r="H24" s="17"/>
    </row>
    <row r="25" spans="2:8" x14ac:dyDescent="0.25">
      <c r="B25" s="20"/>
      <c r="C25" s="10" t="s">
        <v>6</v>
      </c>
      <c r="D25" s="9">
        <v>0</v>
      </c>
      <c r="E25" s="9">
        <v>0</v>
      </c>
      <c r="F25" s="9">
        <v>0</v>
      </c>
      <c r="G25" s="9">
        <v>0</v>
      </c>
      <c r="H25" s="18"/>
    </row>
    <row r="26" spans="2:8" ht="15.75" x14ac:dyDescent="0.25">
      <c r="B26" s="8" t="s">
        <v>9</v>
      </c>
      <c r="C26" s="3" t="s">
        <v>4</v>
      </c>
      <c r="D26" s="9">
        <f>SUM(D27:D30)</f>
        <v>7956.5</v>
      </c>
      <c r="E26" s="9">
        <f>SUM(E27:E30)</f>
        <v>1898.4</v>
      </c>
      <c r="F26" s="9">
        <f>SUM(F27:F30)</f>
        <v>1898.4</v>
      </c>
      <c r="G26" s="9">
        <f>SUM(G27:G30)</f>
        <v>23.859737321686673</v>
      </c>
      <c r="H26" s="16" t="s">
        <v>17</v>
      </c>
    </row>
    <row r="27" spans="2:8" ht="15" customHeight="1" x14ac:dyDescent="0.25">
      <c r="B27" s="19" t="s">
        <v>10</v>
      </c>
      <c r="C27" s="3" t="s">
        <v>20</v>
      </c>
      <c r="D27" s="9">
        <v>7956.5</v>
      </c>
      <c r="E27" s="9">
        <v>1898.4</v>
      </c>
      <c r="F27" s="9">
        <f>E27</f>
        <v>1898.4</v>
      </c>
      <c r="G27" s="9">
        <f>E27/D27*100</f>
        <v>23.859737321686673</v>
      </c>
      <c r="H27" s="17"/>
    </row>
    <row r="28" spans="2:8" x14ac:dyDescent="0.25">
      <c r="B28" s="19"/>
      <c r="C28" s="3" t="s">
        <v>5</v>
      </c>
      <c r="D28" s="9">
        <v>0</v>
      </c>
      <c r="E28" s="9">
        <v>0</v>
      </c>
      <c r="F28" s="9">
        <v>0</v>
      </c>
      <c r="G28" s="9">
        <v>0</v>
      </c>
      <c r="H28" s="17"/>
    </row>
    <row r="29" spans="2:8" x14ac:dyDescent="0.25">
      <c r="B29" s="19"/>
      <c r="C29" s="3" t="s">
        <v>21</v>
      </c>
      <c r="D29" s="9">
        <v>0</v>
      </c>
      <c r="E29" s="9">
        <v>0</v>
      </c>
      <c r="F29" s="9">
        <v>0</v>
      </c>
      <c r="G29" s="9">
        <v>0</v>
      </c>
      <c r="H29" s="17"/>
    </row>
    <row r="30" spans="2:8" x14ac:dyDescent="0.25">
      <c r="B30" s="20"/>
      <c r="C30" s="10" t="s">
        <v>6</v>
      </c>
      <c r="D30" s="9">
        <v>0</v>
      </c>
      <c r="E30" s="9">
        <v>0</v>
      </c>
      <c r="F30" s="9">
        <v>0</v>
      </c>
      <c r="G30" s="9">
        <v>0</v>
      </c>
      <c r="H30" s="18"/>
    </row>
    <row r="31" spans="2:8" ht="15.75" x14ac:dyDescent="0.25">
      <c r="B31" s="8" t="s">
        <v>59</v>
      </c>
      <c r="C31" s="3" t="s">
        <v>4</v>
      </c>
      <c r="D31" s="9">
        <f>SUM(D32:D35)</f>
        <v>30291</v>
      </c>
      <c r="E31" s="9">
        <f>SUM(E32:E35)</f>
        <v>8931</v>
      </c>
      <c r="F31" s="9">
        <f>SUM(F32:F35)</f>
        <v>8931</v>
      </c>
      <c r="G31" s="9">
        <f>E31/D31*100</f>
        <v>29.484005150044567</v>
      </c>
      <c r="H31" s="16" t="s">
        <v>17</v>
      </c>
    </row>
    <row r="32" spans="2:8" x14ac:dyDescent="0.25">
      <c r="B32" s="19" t="s">
        <v>60</v>
      </c>
      <c r="C32" s="3" t="s">
        <v>20</v>
      </c>
      <c r="D32" s="9">
        <v>22291</v>
      </c>
      <c r="E32" s="9">
        <v>6531</v>
      </c>
      <c r="F32" s="9">
        <f>E32</f>
        <v>6531</v>
      </c>
      <c r="G32" s="9">
        <f>E32/D32*100</f>
        <v>29.298820151630707</v>
      </c>
      <c r="H32" s="17"/>
    </row>
    <row r="33" spans="2:8" x14ac:dyDescent="0.25">
      <c r="B33" s="19"/>
      <c r="C33" s="3" t="s">
        <v>5</v>
      </c>
      <c r="D33" s="9">
        <v>0</v>
      </c>
      <c r="E33" s="9">
        <v>0</v>
      </c>
      <c r="F33" s="9">
        <v>0</v>
      </c>
      <c r="G33" s="9">
        <v>0</v>
      </c>
      <c r="H33" s="17"/>
    </row>
    <row r="34" spans="2:8" x14ac:dyDescent="0.25">
      <c r="B34" s="19"/>
      <c r="C34" s="3" t="s">
        <v>21</v>
      </c>
      <c r="D34" s="9">
        <v>8000</v>
      </c>
      <c r="E34" s="9">
        <v>2400</v>
      </c>
      <c r="F34" s="9">
        <v>2400</v>
      </c>
      <c r="G34" s="9">
        <f t="shared" ref="G33:G34" si="2">E34/D34*100</f>
        <v>30</v>
      </c>
      <c r="H34" s="17"/>
    </row>
    <row r="35" spans="2:8" x14ac:dyDescent="0.25">
      <c r="B35" s="20"/>
      <c r="C35" s="10" t="s">
        <v>6</v>
      </c>
      <c r="D35" s="9">
        <v>0</v>
      </c>
      <c r="E35" s="9">
        <v>0</v>
      </c>
      <c r="F35" s="9">
        <v>0</v>
      </c>
      <c r="G35" s="9">
        <v>0</v>
      </c>
      <c r="H35" s="18"/>
    </row>
    <row r="37" spans="2:8" ht="15.75" x14ac:dyDescent="0.25">
      <c r="B37" s="11" t="s">
        <v>15</v>
      </c>
      <c r="H37" s="12" t="s">
        <v>16</v>
      </c>
    </row>
    <row r="38" spans="2:8" x14ac:dyDescent="0.25">
      <c r="D38" s="4"/>
      <c r="E38" s="4"/>
    </row>
    <row r="40" spans="2:8" x14ac:dyDescent="0.25">
      <c r="D40" s="4"/>
      <c r="E40" s="4"/>
    </row>
    <row r="41" spans="2:8" ht="105" customHeight="1" x14ac:dyDescent="0.25"/>
    <row r="47" spans="2:8" x14ac:dyDescent="0.25">
      <c r="B47" s="11"/>
    </row>
  </sheetData>
  <mergeCells count="18">
    <mergeCell ref="H31:H35"/>
    <mergeCell ref="B32:B35"/>
    <mergeCell ref="H21:H25"/>
    <mergeCell ref="C3:C4"/>
    <mergeCell ref="B17:B20"/>
    <mergeCell ref="B22:B25"/>
    <mergeCell ref="B27:B30"/>
    <mergeCell ref="D3:G3"/>
    <mergeCell ref="H3:H4"/>
    <mergeCell ref="H26:H30"/>
    <mergeCell ref="B3:B4"/>
    <mergeCell ref="B7:B10"/>
    <mergeCell ref="B12:B15"/>
    <mergeCell ref="B1:H1"/>
    <mergeCell ref="B2:H2"/>
    <mergeCell ref="H6:H10"/>
    <mergeCell ref="H11:H15"/>
    <mergeCell ref="H16:H20"/>
  </mergeCells>
  <pageMargins left="0.19685039370078741" right="0.19685039370078741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tabSelected="1" topLeftCell="A13" zoomScaleNormal="100" workbookViewId="0">
      <selection activeCell="I12" sqref="I12"/>
    </sheetView>
  </sheetViews>
  <sheetFormatPr defaultRowHeight="15" x14ac:dyDescent="0.25"/>
  <cols>
    <col min="1" max="1" width="9.140625" style="30"/>
    <col min="2" max="2" width="14.85546875" style="30" customWidth="1"/>
    <col min="3" max="3" width="16" style="30" customWidth="1"/>
    <col min="4" max="4" width="13.42578125" style="30" customWidth="1"/>
    <col min="5" max="5" width="13.140625" style="30" customWidth="1"/>
    <col min="6" max="6" width="15.7109375" style="30" customWidth="1"/>
    <col min="7" max="7" width="35.42578125" style="30" customWidth="1"/>
    <col min="8" max="8" width="9.140625" style="30"/>
    <col min="9" max="9" width="18.28515625" style="30" customWidth="1"/>
    <col min="10" max="10" width="16.140625" style="30" customWidth="1"/>
    <col min="11" max="11" width="14.28515625" style="30" customWidth="1"/>
    <col min="12" max="16384" width="9.140625" style="30"/>
  </cols>
  <sheetData>
    <row r="1" spans="1:11" ht="41.25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53.25" customHeight="1" x14ac:dyDescent="0.25">
      <c r="A2" s="31" t="s">
        <v>65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4" spans="1:11" ht="60" customHeight="1" x14ac:dyDescent="0.25">
      <c r="A4" s="32" t="s">
        <v>25</v>
      </c>
      <c r="B4" s="33" t="s">
        <v>26</v>
      </c>
      <c r="C4" s="33" t="s">
        <v>27</v>
      </c>
      <c r="D4" s="33"/>
      <c r="E4" s="33" t="s">
        <v>30</v>
      </c>
      <c r="F4" s="33"/>
      <c r="G4" s="33" t="s">
        <v>31</v>
      </c>
      <c r="H4" s="33" t="s">
        <v>32</v>
      </c>
      <c r="I4" s="33" t="s">
        <v>33</v>
      </c>
      <c r="J4" s="33" t="s">
        <v>61</v>
      </c>
      <c r="K4" s="33" t="s">
        <v>34</v>
      </c>
    </row>
    <row r="5" spans="1:11" ht="75" x14ac:dyDescent="0.25">
      <c r="A5" s="32"/>
      <c r="B5" s="33"/>
      <c r="C5" s="34" t="s">
        <v>29</v>
      </c>
      <c r="D5" s="34" t="s">
        <v>28</v>
      </c>
      <c r="E5" s="34" t="s">
        <v>29</v>
      </c>
      <c r="F5" s="34" t="s">
        <v>28</v>
      </c>
      <c r="G5" s="33"/>
      <c r="H5" s="33"/>
      <c r="I5" s="33"/>
      <c r="J5" s="33"/>
      <c r="K5" s="33"/>
    </row>
    <row r="6" spans="1:11" x14ac:dyDescent="0.25">
      <c r="A6" s="35">
        <v>1</v>
      </c>
      <c r="B6" s="36">
        <v>2</v>
      </c>
      <c r="C6" s="37">
        <v>3</v>
      </c>
      <c r="D6" s="37">
        <v>4</v>
      </c>
      <c r="E6" s="37">
        <v>5</v>
      </c>
      <c r="F6" s="37">
        <v>6</v>
      </c>
      <c r="G6" s="38">
        <v>7</v>
      </c>
      <c r="H6" s="39">
        <v>8</v>
      </c>
      <c r="I6" s="38">
        <v>9</v>
      </c>
      <c r="J6" s="38">
        <v>10</v>
      </c>
      <c r="K6" s="38">
        <v>11</v>
      </c>
    </row>
    <row r="7" spans="1:11" ht="30" x14ac:dyDescent="0.25">
      <c r="A7" s="40" t="s">
        <v>38</v>
      </c>
      <c r="B7" s="41"/>
      <c r="C7" s="42">
        <v>8959.7800000000007</v>
      </c>
      <c r="D7" s="42">
        <v>0</v>
      </c>
      <c r="E7" s="42">
        <v>4598.2</v>
      </c>
      <c r="F7" s="42">
        <v>0</v>
      </c>
      <c r="G7" s="43" t="s">
        <v>35</v>
      </c>
      <c r="H7" s="44" t="s">
        <v>39</v>
      </c>
      <c r="I7" s="45">
        <v>90</v>
      </c>
      <c r="J7" s="34">
        <v>90</v>
      </c>
      <c r="K7" s="46"/>
    </row>
    <row r="8" spans="1:11" ht="45" x14ac:dyDescent="0.25">
      <c r="A8" s="47"/>
      <c r="B8" s="48"/>
      <c r="C8" s="49"/>
      <c r="D8" s="49"/>
      <c r="E8" s="49"/>
      <c r="F8" s="49"/>
      <c r="G8" s="43" t="s">
        <v>62</v>
      </c>
      <c r="H8" s="44" t="s">
        <v>40</v>
      </c>
      <c r="I8" s="45">
        <v>3</v>
      </c>
      <c r="J8" s="34">
        <v>3</v>
      </c>
      <c r="K8" s="46"/>
    </row>
    <row r="9" spans="1:11" ht="45" x14ac:dyDescent="0.25">
      <c r="A9" s="47"/>
      <c r="B9" s="48"/>
      <c r="C9" s="49"/>
      <c r="D9" s="49"/>
      <c r="E9" s="49"/>
      <c r="F9" s="49"/>
      <c r="G9" s="43" t="s">
        <v>36</v>
      </c>
      <c r="H9" s="44" t="s">
        <v>41</v>
      </c>
      <c r="I9" s="45">
        <v>10</v>
      </c>
      <c r="J9" s="34">
        <v>10</v>
      </c>
      <c r="K9" s="46"/>
    </row>
    <row r="10" spans="1:11" ht="23.25" customHeight="1" x14ac:dyDescent="0.25">
      <c r="A10" s="47"/>
      <c r="B10" s="48"/>
      <c r="C10" s="50"/>
      <c r="D10" s="50"/>
      <c r="E10" s="50"/>
      <c r="F10" s="50"/>
      <c r="G10" s="51" t="s">
        <v>37</v>
      </c>
      <c r="H10" s="52" t="s">
        <v>42</v>
      </c>
      <c r="I10" s="53">
        <v>5</v>
      </c>
      <c r="J10" s="54">
        <v>5</v>
      </c>
      <c r="K10" s="55"/>
    </row>
    <row r="11" spans="1:11" ht="44.25" customHeight="1" x14ac:dyDescent="0.25">
      <c r="A11" s="56" t="s">
        <v>50</v>
      </c>
      <c r="B11" s="57"/>
      <c r="C11" s="58">
        <f>303043.4-C15-C17-C7</f>
        <v>289733.31999999995</v>
      </c>
      <c r="D11" s="59"/>
      <c r="E11" s="58">
        <f>73635.3-E15-E17-E7</f>
        <v>66666.100000000006</v>
      </c>
      <c r="F11" s="59"/>
      <c r="G11" s="34" t="s">
        <v>43</v>
      </c>
      <c r="H11" s="44" t="s">
        <v>47</v>
      </c>
      <c r="I11" s="37">
        <v>11</v>
      </c>
      <c r="J11" s="37">
        <v>11</v>
      </c>
      <c r="K11" s="60"/>
    </row>
    <row r="12" spans="1:11" ht="30" x14ac:dyDescent="0.25">
      <c r="A12" s="57"/>
      <c r="B12" s="57"/>
      <c r="C12" s="61"/>
      <c r="D12" s="61"/>
      <c r="E12" s="61"/>
      <c r="F12" s="61"/>
      <c r="G12" s="34" t="s">
        <v>44</v>
      </c>
      <c r="H12" s="44" t="s">
        <v>48</v>
      </c>
      <c r="I12" s="37">
        <v>10.4</v>
      </c>
      <c r="J12" s="37">
        <v>10.4</v>
      </c>
      <c r="K12" s="60"/>
    </row>
    <row r="13" spans="1:11" ht="50.25" customHeight="1" x14ac:dyDescent="0.25">
      <c r="A13" s="57"/>
      <c r="B13" s="57"/>
      <c r="C13" s="61"/>
      <c r="D13" s="61"/>
      <c r="E13" s="61"/>
      <c r="F13" s="61"/>
      <c r="G13" s="34" t="s">
        <v>45</v>
      </c>
      <c r="H13" s="44" t="s">
        <v>47</v>
      </c>
      <c r="I13" s="37">
        <v>11</v>
      </c>
      <c r="J13" s="37">
        <v>11</v>
      </c>
      <c r="K13" s="60"/>
    </row>
    <row r="14" spans="1:11" ht="47.25" customHeight="1" x14ac:dyDescent="0.25">
      <c r="A14" s="62"/>
      <c r="B14" s="62"/>
      <c r="C14" s="63"/>
      <c r="D14" s="63"/>
      <c r="E14" s="63"/>
      <c r="F14" s="63"/>
      <c r="G14" s="54" t="s">
        <v>46</v>
      </c>
      <c r="H14" s="52" t="s">
        <v>49</v>
      </c>
      <c r="I14" s="64">
        <v>3202.7</v>
      </c>
      <c r="J14" s="64">
        <v>3202.7</v>
      </c>
      <c r="K14" s="65"/>
    </row>
    <row r="15" spans="1:11" ht="86.25" customHeight="1" x14ac:dyDescent="0.25">
      <c r="A15" s="40" t="s">
        <v>53</v>
      </c>
      <c r="B15" s="41"/>
      <c r="C15" s="66">
        <v>4219.3999999999996</v>
      </c>
      <c r="D15" s="66">
        <v>0</v>
      </c>
      <c r="E15" s="67">
        <v>2325.4</v>
      </c>
      <c r="F15" s="67">
        <v>0</v>
      </c>
      <c r="G15" s="34" t="s">
        <v>51</v>
      </c>
      <c r="H15" s="32" t="s">
        <v>57</v>
      </c>
      <c r="I15" s="32">
        <v>27</v>
      </c>
      <c r="J15" s="32">
        <v>27</v>
      </c>
      <c r="K15" s="65"/>
    </row>
    <row r="16" spans="1:11" ht="41.25" customHeight="1" x14ac:dyDescent="0.25">
      <c r="A16" s="68"/>
      <c r="B16" s="69"/>
      <c r="C16" s="37"/>
      <c r="D16" s="37"/>
      <c r="E16" s="64"/>
      <c r="F16" s="64"/>
      <c r="G16" s="34" t="s">
        <v>56</v>
      </c>
      <c r="H16" s="32"/>
      <c r="I16" s="32"/>
      <c r="J16" s="32"/>
      <c r="K16" s="65"/>
    </row>
    <row r="17" spans="1:11" ht="159" customHeight="1" x14ac:dyDescent="0.25">
      <c r="A17" s="70" t="s">
        <v>54</v>
      </c>
      <c r="B17" s="70"/>
      <c r="C17" s="66">
        <v>130.9</v>
      </c>
      <c r="D17" s="66">
        <v>0</v>
      </c>
      <c r="E17" s="66">
        <v>45.6</v>
      </c>
      <c r="F17" s="66">
        <v>0</v>
      </c>
      <c r="G17" s="34" t="s">
        <v>52</v>
      </c>
      <c r="H17" s="37" t="s">
        <v>55</v>
      </c>
      <c r="I17" s="37">
        <v>9</v>
      </c>
      <c r="J17" s="37">
        <v>9</v>
      </c>
      <c r="K17" s="60"/>
    </row>
    <row r="18" spans="1:11" ht="34.5" customHeight="1" x14ac:dyDescent="0.25">
      <c r="G18" s="71"/>
    </row>
    <row r="21" spans="1:11" x14ac:dyDescent="0.25">
      <c r="C21" s="72"/>
      <c r="D21" s="72"/>
    </row>
  </sheetData>
  <mergeCells count="26">
    <mergeCell ref="A4:A5"/>
    <mergeCell ref="B4:B5"/>
    <mergeCell ref="C4:D4"/>
    <mergeCell ref="E4:F4"/>
    <mergeCell ref="G4:G5"/>
    <mergeCell ref="A17:B17"/>
    <mergeCell ref="A1:K1"/>
    <mergeCell ref="A2:K2"/>
    <mergeCell ref="A15:B16"/>
    <mergeCell ref="H15:H16"/>
    <mergeCell ref="I15:I16"/>
    <mergeCell ref="J15:J16"/>
    <mergeCell ref="H4:H5"/>
    <mergeCell ref="I4:I5"/>
    <mergeCell ref="J4:J5"/>
    <mergeCell ref="K4:K5"/>
    <mergeCell ref="A7:B10"/>
    <mergeCell ref="C7:C10"/>
    <mergeCell ref="D7:D10"/>
    <mergeCell ref="E7:E10"/>
    <mergeCell ref="F7:F10"/>
    <mergeCell ref="C11:C14"/>
    <mergeCell ref="D11:D14"/>
    <mergeCell ref="E11:E14"/>
    <mergeCell ref="F11:F14"/>
    <mergeCell ref="A11:B14"/>
  </mergeCells>
  <pageMargins left="0.70866141732283472" right="0.16" top="0.35" bottom="0.2" header="0.2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2024-12-06T14:40:36Z</dcterms:modified>
</cp:coreProperties>
</file>