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 (3)" sheetId="7" r:id="rId1"/>
  </sheets>
  <calcPr calcId="124519"/>
</workbook>
</file>

<file path=xl/calcChain.xml><?xml version="1.0" encoding="utf-8"?>
<calcChain xmlns="http://schemas.openxmlformats.org/spreadsheetml/2006/main">
  <c r="D63" i="7"/>
  <c r="E63"/>
  <c r="E37"/>
  <c r="D37"/>
  <c r="C37"/>
  <c r="E13"/>
  <c r="D15"/>
  <c r="E15"/>
  <c r="C15"/>
  <c r="C13"/>
  <c r="D25" l="1"/>
  <c r="E25"/>
  <c r="C25"/>
  <c r="D42"/>
  <c r="E42"/>
  <c r="C42"/>
  <c r="C33"/>
  <c r="D31" l="1"/>
  <c r="C31"/>
  <c r="E31"/>
  <c r="E46" l="1"/>
  <c r="D46"/>
  <c r="C46"/>
  <c r="E20"/>
  <c r="D20"/>
  <c r="C20"/>
  <c r="C40" s="1"/>
  <c r="D13"/>
  <c r="E9"/>
  <c r="D9"/>
  <c r="C9"/>
  <c r="C52" l="1"/>
  <c r="C63" s="1"/>
  <c r="C65" s="1"/>
  <c r="E40"/>
  <c r="E52" s="1"/>
  <c r="D40"/>
  <c r="D52" s="1"/>
</calcChain>
</file>

<file path=xl/sharedStrings.xml><?xml version="1.0" encoding="utf-8"?>
<sst xmlns="http://schemas.openxmlformats.org/spreadsheetml/2006/main" count="50" uniqueCount="45">
  <si>
    <t>№ п/п</t>
  </si>
  <si>
    <t>Содержание мероприятия</t>
  </si>
  <si>
    <t>Объем финансирования</t>
  </si>
  <si>
    <t>Приобретение баннеров, флагов, растяжек</t>
  </si>
  <si>
    <t xml:space="preserve">Комплекс процессных мероприятий МУНИЦИПАЛЬНОЙ ПРОГРАММЫ
«Развитие жилищно-коммунального хозяйства муниципального образования «Усть-Лужское сельское поселение» Кингисеппского муниципального района Ленинградской области»
</t>
  </si>
  <si>
    <t xml:space="preserve">Мероприятия по созданию мест (площадок) накопления твердых коммунальных отходов </t>
  </si>
  <si>
    <t>Содержание, обслуживание, капитальный и текущий ремонт объектов уличного освещения</t>
  </si>
  <si>
    <t>1.Плата за электрическую энергию</t>
  </si>
  <si>
    <t>2.Техническое обслуживание светильников уличного освещения</t>
  </si>
  <si>
    <t xml:space="preserve">Озеленение территории муниципального образования    </t>
  </si>
  <si>
    <t xml:space="preserve">Содержание мест захоронения </t>
  </si>
  <si>
    <t>4. Комплекс процессных мероприятий "Создание условий для организации и содержания мест захоронения"</t>
  </si>
  <si>
    <t>1. Механическое уничтожение борщевика Сосновского</t>
  </si>
  <si>
    <t>2.Санитарная обрезка, вырубка деревьев и кустарников</t>
  </si>
  <si>
    <t>3.Выкашевание территории общего пользования</t>
  </si>
  <si>
    <t>4.Приобретение посадочного материала для клумб</t>
  </si>
  <si>
    <t>Содержание, поддержание и улучшение санитарного и эстетического состояния территории муниципального образования</t>
  </si>
  <si>
    <t>За усл. по акарицидной обработке поселения</t>
  </si>
  <si>
    <t>Ежедневная уборка мусора на терр.кв.Ленрыба</t>
  </si>
  <si>
    <t>Монтаж и демонтаж елки, снятие флажков, установка банеров</t>
  </si>
  <si>
    <t>Трудоустройство подростков в летний период</t>
  </si>
  <si>
    <t>5.Комплекс процессных мероприятий "Создание условий для развития жилищного хозяйства на территории МО "Усть-Лужское сельское поселение"</t>
  </si>
  <si>
    <t xml:space="preserve">Содержание жилого фонда, находящегося в муниципальной собственности   </t>
  </si>
  <si>
    <t>Взносы за капитальный ремонт муниципальных квартир</t>
  </si>
  <si>
    <t xml:space="preserve">Прочие мероприятия в области жилищного хозяйства     </t>
  </si>
  <si>
    <t>ИТОГО</t>
  </si>
  <si>
    <t>2.Газификация населенных пунктов</t>
  </si>
  <si>
    <t xml:space="preserve">Мероприятия направленные на благоустройство поселения </t>
  </si>
  <si>
    <t>3.Комплекс процессных мероприятий  "Благоустройство территории в МО "Усть-Лужское сельское поселение""</t>
  </si>
  <si>
    <t>2. Комплекс процессных мероприятий "Организация и контроль деятельности по обращению с отходами на территории муниципального образования"</t>
  </si>
  <si>
    <t xml:space="preserve">1.Комплекс процессных мероприятий "Создание условий для развития коммунальной и инженерной инфраструктуры МО "Усть-Лужское сельское поселение»" </t>
  </si>
  <si>
    <t>Благоустройство териитории Усть-Лужского сельского поселения</t>
  </si>
  <si>
    <t>3. Ремонт уличного освещения</t>
  </si>
  <si>
    <t>Благоустройство общественной территории около д.15а</t>
  </si>
  <si>
    <t>Благоустройство общественной территории около ДК</t>
  </si>
  <si>
    <t>Благоустройство территории около д.30</t>
  </si>
  <si>
    <t>Благоустройство набережной</t>
  </si>
  <si>
    <t>Приобретение   малых архитектурных форм</t>
  </si>
  <si>
    <t>Транспорт.строит.и отд.видов пром.отх с целью передач на размещ.ок(в том числе шин)</t>
  </si>
  <si>
    <t>Ремонти содержание  объектов жилищного фонда</t>
  </si>
  <si>
    <t>Разработка проектов благоустройства в поселении</t>
  </si>
  <si>
    <t>Муниципальный проект "Организация водоснабжения и водоотведения на территории Усть-Лужского сельского поселения"</t>
  </si>
  <si>
    <t>Содержание, обслуживание, капитальный и текущий ремонт объектов коммунального хозяйства (проектно-изыскательские работы по обьъекту «Проектирование сетей водоснабжения для подключения объекта «п.Усть-Луга (квартал Остров), д. Выбье, пос.Преображенка (1,2,0)» )</t>
  </si>
  <si>
    <t>Отраслевой проект "Эффективное обращение с отходами производства и потребления на территории Ленинградской области"</t>
  </si>
  <si>
    <t>Мероприятия по созданию мест (площадок) накопления твердых коммунальных отходов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</si>
</sst>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00_ ;\-#,##0.000\ "/>
    <numFmt numFmtId="165" formatCode="#,##0.0_ ;\-#,##0.0\ "/>
    <numFmt numFmtId="166" formatCode="#,##0.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TeamViewer10"/>
      <family val="5"/>
      <charset val="1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Fill="1"/>
    <xf numFmtId="43" fontId="4" fillId="0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vertical="center"/>
    </xf>
    <xf numFmtId="0" fontId="0" fillId="0" borderId="0" xfId="0" applyFill="1" applyBorder="1"/>
    <xf numFmtId="0" fontId="5" fillId="0" borderId="5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/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3" fontId="9" fillId="0" borderId="1" xfId="1" applyFont="1" applyFill="1" applyBorder="1" applyAlignment="1">
      <alignment horizontal="left" wrapText="1"/>
    </xf>
    <xf numFmtId="0" fontId="6" fillId="0" borderId="0" xfId="0" applyFont="1" applyFill="1" applyBorder="1" applyAlignment="1">
      <alignment wrapText="1"/>
    </xf>
    <xf numFmtId="43" fontId="6" fillId="0" borderId="0" xfId="1" applyFont="1" applyFill="1" applyBorder="1" applyAlignment="1">
      <alignment wrapText="1"/>
    </xf>
    <xf numFmtId="43" fontId="6" fillId="0" borderId="1" xfId="1" applyFont="1" applyFill="1" applyBorder="1" applyAlignment="1">
      <alignment vertical="center" wrapText="1"/>
    </xf>
    <xf numFmtId="43" fontId="4" fillId="0" borderId="1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vertical="center"/>
    </xf>
    <xf numFmtId="43" fontId="6" fillId="0" borderId="1" xfId="1" applyFont="1" applyFill="1" applyBorder="1" applyAlignment="1">
      <alignment horizontal="center" vertical="center" wrapText="1"/>
    </xf>
    <xf numFmtId="43" fontId="5" fillId="0" borderId="7" xfId="1" applyFont="1" applyFill="1" applyBorder="1" applyAlignment="1">
      <alignment horizontal="center" wrapText="1"/>
    </xf>
    <xf numFmtId="43" fontId="2" fillId="0" borderId="1" xfId="1" applyFont="1" applyFill="1" applyBorder="1" applyAlignment="1">
      <alignment vertical="center" wrapText="1"/>
    </xf>
    <xf numFmtId="43" fontId="5" fillId="0" borderId="8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horizontal="left" wrapText="1"/>
    </xf>
    <xf numFmtId="43" fontId="5" fillId="0" borderId="6" xfId="1" applyFont="1" applyFill="1" applyBorder="1" applyAlignment="1">
      <alignment horizontal="left" wrapText="1"/>
    </xf>
    <xf numFmtId="43" fontId="3" fillId="0" borderId="2" xfId="1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/>
    <xf numFmtId="4" fontId="10" fillId="0" borderId="1" xfId="0" applyNumberFormat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3" fontId="5" fillId="0" borderId="9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164" fontId="13" fillId="0" borderId="1" xfId="1" applyNumberFormat="1" applyFont="1" applyFill="1" applyBorder="1" applyAlignment="1">
      <alignment horizontal="right" vertical="center"/>
    </xf>
    <xf numFmtId="165" fontId="13" fillId="0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43" fontId="14" fillId="0" borderId="1" xfId="1" applyFont="1" applyFill="1" applyBorder="1" applyAlignment="1">
      <alignment wrapText="1"/>
    </xf>
    <xf numFmtId="165" fontId="13" fillId="0" borderId="1" xfId="1" applyNumberFormat="1" applyFont="1" applyFill="1" applyBorder="1" applyAlignment="1">
      <alignment horizontal="right"/>
    </xf>
    <xf numFmtId="166" fontId="15" fillId="0" borderId="1" xfId="0" applyNumberFormat="1" applyFont="1" applyFill="1" applyBorder="1" applyAlignment="1">
      <alignment horizontal="right"/>
    </xf>
    <xf numFmtId="43" fontId="5" fillId="0" borderId="0" xfId="0" applyNumberFormat="1" applyFont="1" applyFill="1" applyBorder="1"/>
    <xf numFmtId="43" fontId="6" fillId="0" borderId="1" xfId="1" applyFont="1" applyFill="1" applyBorder="1" applyAlignment="1">
      <alignment horizontal="center" wrapText="1"/>
    </xf>
    <xf numFmtId="43" fontId="6" fillId="0" borderId="0" xfId="1" applyFont="1" applyFill="1" applyBorder="1" applyAlignment="1">
      <alignment horizontal="center" wrapText="1"/>
    </xf>
    <xf numFmtId="43" fontId="13" fillId="0" borderId="1" xfId="1" applyFont="1" applyFill="1" applyBorder="1" applyAlignment="1">
      <alignment horizontal="right"/>
    </xf>
    <xf numFmtId="164" fontId="13" fillId="0" borderId="1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 textRotation="90" wrapText="1"/>
    </xf>
    <xf numFmtId="43" fontId="6" fillId="0" borderId="0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textRotation="90"/>
    </xf>
    <xf numFmtId="0" fontId="5" fillId="0" borderId="3" xfId="0" applyFont="1" applyFill="1" applyBorder="1" applyAlignment="1">
      <alignment horizontal="center" vertical="center" textRotation="90"/>
    </xf>
    <xf numFmtId="0" fontId="5" fillId="0" borderId="4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center" wrapText="1"/>
    </xf>
    <xf numFmtId="4" fontId="5" fillId="0" borderId="0" xfId="0" applyNumberFormat="1" applyFont="1" applyFill="1" applyBorder="1"/>
    <xf numFmtId="43" fontId="5" fillId="0" borderId="1" xfId="1" applyFont="1" applyFill="1" applyBorder="1" applyAlignment="1">
      <alignment horizontal="center" wrapText="1"/>
    </xf>
    <xf numFmtId="0" fontId="4" fillId="0" borderId="1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5"/>
  <sheetViews>
    <sheetView tabSelected="1" topLeftCell="A55" zoomScale="115" zoomScaleNormal="115" workbookViewId="0">
      <selection activeCell="F31" sqref="F31:H31"/>
    </sheetView>
  </sheetViews>
  <sheetFormatPr defaultRowHeight="15"/>
  <cols>
    <col min="1" max="1" width="1.42578125" style="1" customWidth="1"/>
    <col min="2" max="2" width="29.5703125" style="1" customWidth="1"/>
    <col min="3" max="3" width="18.5703125" style="1" customWidth="1"/>
    <col min="4" max="4" width="16.28515625" style="1" customWidth="1"/>
    <col min="5" max="5" width="16.42578125" style="1" customWidth="1"/>
    <col min="6" max="6" width="19.140625" style="1" customWidth="1"/>
    <col min="7" max="7" width="22.42578125" style="1" customWidth="1"/>
    <col min="8" max="8" width="13.85546875" style="1" customWidth="1"/>
    <col min="9" max="9" width="17.5703125" style="1" customWidth="1"/>
    <col min="10" max="10" width="14.42578125" style="1" customWidth="1"/>
    <col min="11" max="11" width="12.42578125" style="1" customWidth="1"/>
    <col min="12" max="12" width="14" style="1" customWidth="1"/>
    <col min="13" max="16384" width="9.140625" style="1"/>
  </cols>
  <sheetData>
    <row r="1" spans="1:8" ht="76.5" customHeight="1">
      <c r="A1" s="50" t="s">
        <v>4</v>
      </c>
      <c r="B1" s="50"/>
      <c r="C1" s="50"/>
      <c r="D1" s="50"/>
      <c r="E1" s="50"/>
      <c r="F1" s="16"/>
    </row>
    <row r="2" spans="1:8" ht="10.5" customHeight="1">
      <c r="A2" s="6"/>
      <c r="B2" s="5"/>
      <c r="C2" s="5"/>
      <c r="D2" s="6"/>
      <c r="E2" s="6"/>
      <c r="F2" s="6"/>
      <c r="G2" s="4"/>
      <c r="H2" s="4"/>
    </row>
    <row r="3" spans="1:8" ht="63" customHeight="1">
      <c r="A3" s="51" t="s">
        <v>0</v>
      </c>
      <c r="B3" s="54" t="s">
        <v>1</v>
      </c>
      <c r="C3" s="54" t="s">
        <v>2</v>
      </c>
      <c r="D3" s="54"/>
      <c r="E3" s="54"/>
      <c r="F3" s="6"/>
      <c r="G3" s="7"/>
      <c r="H3" s="48"/>
    </row>
    <row r="4" spans="1:8" ht="32.25" customHeight="1">
      <c r="A4" s="52"/>
      <c r="B4" s="54"/>
      <c r="C4" s="8">
        <v>2024</v>
      </c>
      <c r="D4" s="8">
        <v>2025</v>
      </c>
      <c r="E4" s="8">
        <v>2026</v>
      </c>
      <c r="F4" s="6"/>
      <c r="G4" s="7"/>
      <c r="H4" s="48"/>
    </row>
    <row r="5" spans="1:8" ht="15" customHeight="1">
      <c r="A5" s="53"/>
      <c r="B5" s="54"/>
      <c r="C5" s="9"/>
      <c r="D5" s="34"/>
      <c r="E5" s="34"/>
      <c r="F5" s="6"/>
      <c r="G5" s="7"/>
      <c r="H5" s="48"/>
    </row>
    <row r="6" spans="1:8" ht="15.75">
      <c r="A6" s="12">
        <v>1</v>
      </c>
      <c r="B6" s="12">
        <v>2</v>
      </c>
      <c r="C6" s="12">
        <v>4</v>
      </c>
      <c r="D6" s="12">
        <v>5</v>
      </c>
      <c r="E6" s="12">
        <v>6</v>
      </c>
      <c r="F6" s="6"/>
      <c r="G6" s="10"/>
      <c r="H6" s="4"/>
    </row>
    <row r="7" spans="1:8" ht="50.25" customHeight="1">
      <c r="A7" s="49" t="s">
        <v>30</v>
      </c>
      <c r="B7" s="49"/>
      <c r="C7" s="49"/>
      <c r="D7" s="49"/>
      <c r="E7" s="49"/>
      <c r="F7" s="17"/>
      <c r="G7" s="10"/>
    </row>
    <row r="8" spans="1:8" ht="44.25" customHeight="1">
      <c r="A8" s="45"/>
      <c r="B8" s="28" t="s">
        <v>26</v>
      </c>
      <c r="C8" s="29"/>
      <c r="D8" s="30"/>
      <c r="E8" s="30"/>
      <c r="F8" s="45"/>
      <c r="G8" s="10"/>
    </row>
    <row r="9" spans="1:8" ht="14.25" customHeight="1">
      <c r="A9" s="45"/>
      <c r="B9" s="27" t="s">
        <v>25</v>
      </c>
      <c r="C9" s="21">
        <f>SUM(C8)</f>
        <v>0</v>
      </c>
      <c r="D9" s="21">
        <f t="shared" ref="D9:E9" si="0">SUM(D8)</f>
        <v>0</v>
      </c>
      <c r="E9" s="21">
        <f t="shared" si="0"/>
        <v>0</v>
      </c>
      <c r="F9" s="45"/>
      <c r="G9" s="10"/>
    </row>
    <row r="10" spans="1:8" ht="50.25" customHeight="1" thickBot="1">
      <c r="A10" s="45"/>
      <c r="B10" s="49" t="s">
        <v>29</v>
      </c>
      <c r="C10" s="49"/>
      <c r="D10" s="49"/>
      <c r="E10" s="49"/>
      <c r="F10" s="45"/>
      <c r="G10" s="10"/>
    </row>
    <row r="11" spans="1:8" ht="79.5" hidden="1" customHeight="1" thickBot="1">
      <c r="A11" s="45"/>
      <c r="B11" s="35" t="s">
        <v>5</v>
      </c>
      <c r="C11" s="26"/>
      <c r="D11" s="26"/>
      <c r="E11" s="26"/>
      <c r="F11" s="45"/>
      <c r="G11" s="10"/>
    </row>
    <row r="12" spans="1:8" ht="69.75" customHeight="1">
      <c r="A12" s="45"/>
      <c r="B12" s="24" t="s">
        <v>5</v>
      </c>
      <c r="C12" s="26">
        <v>519.5</v>
      </c>
      <c r="D12" s="26">
        <v>540.79999999999995</v>
      </c>
      <c r="E12" s="26">
        <v>560.79999999999995</v>
      </c>
      <c r="F12" s="45"/>
      <c r="G12" s="10"/>
    </row>
    <row r="13" spans="1:8" ht="15.75">
      <c r="A13" s="45"/>
      <c r="B13" s="27" t="s">
        <v>25</v>
      </c>
      <c r="C13" s="44">
        <f>SUM(C11:C12)</f>
        <v>519.5</v>
      </c>
      <c r="D13" s="44">
        <f>D12+D11</f>
        <v>540.79999999999995</v>
      </c>
      <c r="E13" s="44">
        <f>E12+E11</f>
        <v>560.79999999999995</v>
      </c>
      <c r="F13" s="45"/>
      <c r="G13" s="10"/>
    </row>
    <row r="14" spans="1:8" ht="40.5" customHeight="1">
      <c r="A14" s="45"/>
      <c r="B14" s="49" t="s">
        <v>28</v>
      </c>
      <c r="C14" s="49"/>
      <c r="D14" s="49"/>
      <c r="E14" s="49"/>
      <c r="F14" s="45"/>
      <c r="G14" s="10"/>
    </row>
    <row r="15" spans="1:8" ht="78.75" customHeight="1">
      <c r="A15" s="45"/>
      <c r="B15" s="27" t="s">
        <v>6</v>
      </c>
      <c r="C15" s="23">
        <f>SUM(C16:C18)</f>
        <v>3668</v>
      </c>
      <c r="D15" s="23">
        <f t="shared" ref="D15:E15" si="1">SUM(D16:D18)</f>
        <v>3818.4</v>
      </c>
      <c r="E15" s="23">
        <f t="shared" si="1"/>
        <v>3959.6000000000004</v>
      </c>
      <c r="F15" s="45"/>
      <c r="G15" s="10"/>
    </row>
    <row r="16" spans="1:8" ht="30">
      <c r="A16" s="45"/>
      <c r="B16" s="13" t="s">
        <v>7</v>
      </c>
      <c r="C16" s="2">
        <v>2597.5</v>
      </c>
      <c r="D16" s="2">
        <v>2704</v>
      </c>
      <c r="E16" s="2">
        <v>2804</v>
      </c>
      <c r="F16" s="45"/>
      <c r="G16" s="10"/>
    </row>
    <row r="17" spans="1:8" ht="45">
      <c r="A17" s="45"/>
      <c r="B17" s="13" t="s">
        <v>8</v>
      </c>
      <c r="C17" s="2">
        <v>570.5</v>
      </c>
      <c r="D17" s="2">
        <v>593.9</v>
      </c>
      <c r="E17" s="2">
        <v>615.9</v>
      </c>
      <c r="F17" s="45"/>
      <c r="G17" s="10"/>
    </row>
    <row r="18" spans="1:8" ht="35.25" customHeight="1">
      <c r="A18" s="45"/>
      <c r="B18" s="13" t="s">
        <v>32</v>
      </c>
      <c r="C18" s="2">
        <v>500</v>
      </c>
      <c r="D18" s="2">
        <v>520.5</v>
      </c>
      <c r="E18" s="2">
        <v>539.70000000000005</v>
      </c>
      <c r="F18" s="45"/>
      <c r="G18" s="10"/>
    </row>
    <row r="19" spans="1:8" ht="10.5" customHeight="1">
      <c r="A19" s="45"/>
      <c r="B19" s="13"/>
      <c r="C19" s="2"/>
      <c r="D19" s="2"/>
      <c r="E19" s="2"/>
      <c r="F19" s="45"/>
      <c r="G19" s="10"/>
    </row>
    <row r="20" spans="1:8" ht="47.25" customHeight="1">
      <c r="A20" s="45"/>
      <c r="B20" s="27" t="s">
        <v>9</v>
      </c>
      <c r="C20" s="23">
        <f>SUM(C21:C24)</f>
        <v>1330.6</v>
      </c>
      <c r="D20" s="23">
        <f t="shared" ref="D20:E20" si="2">SUM(D21:D24)</f>
        <v>1385.1999999999998</v>
      </c>
      <c r="E20" s="23">
        <f t="shared" si="2"/>
        <v>1436.5</v>
      </c>
      <c r="F20" s="45"/>
      <c r="G20" s="10"/>
    </row>
    <row r="21" spans="1:8" ht="47.25">
      <c r="A21" s="45"/>
      <c r="B21" s="15" t="s">
        <v>12</v>
      </c>
      <c r="C21" s="3">
        <v>200</v>
      </c>
      <c r="D21" s="3">
        <v>208.2</v>
      </c>
      <c r="E21" s="3">
        <v>215.9</v>
      </c>
      <c r="F21" s="45"/>
      <c r="G21" s="10"/>
    </row>
    <row r="22" spans="1:8" ht="48">
      <c r="A22" s="45"/>
      <c r="B22" s="14" t="s">
        <v>13</v>
      </c>
      <c r="C22" s="3">
        <v>628.6</v>
      </c>
      <c r="D22" s="3">
        <v>654.4</v>
      </c>
      <c r="E22" s="3">
        <v>678.6</v>
      </c>
      <c r="F22" s="45"/>
      <c r="G22" s="10"/>
    </row>
    <row r="23" spans="1:8" ht="30">
      <c r="A23" s="45"/>
      <c r="B23" s="13" t="s">
        <v>14</v>
      </c>
      <c r="C23" s="22">
        <v>500</v>
      </c>
      <c r="D23" s="22">
        <v>520.5</v>
      </c>
      <c r="E23" s="22">
        <v>539.79999999999995</v>
      </c>
      <c r="F23" s="45"/>
      <c r="G23" s="10"/>
    </row>
    <row r="24" spans="1:8" ht="45">
      <c r="A24" s="45"/>
      <c r="B24" s="13" t="s">
        <v>15</v>
      </c>
      <c r="C24" s="3">
        <v>2</v>
      </c>
      <c r="D24" s="3">
        <v>2.1</v>
      </c>
      <c r="E24" s="3">
        <v>2.2000000000000002</v>
      </c>
      <c r="F24" s="45"/>
      <c r="G24" s="10"/>
    </row>
    <row r="25" spans="1:8" ht="95.25" customHeight="1">
      <c r="A25" s="45"/>
      <c r="B25" s="27" t="s">
        <v>16</v>
      </c>
      <c r="C25" s="23">
        <f>SUM(C27:C30)</f>
        <v>3931.8</v>
      </c>
      <c r="D25" s="23">
        <f t="shared" ref="D25:E25" si="3">SUM(D27:D30)</f>
        <v>4093</v>
      </c>
      <c r="E25" s="23">
        <f t="shared" si="3"/>
        <v>4244.3999999999996</v>
      </c>
      <c r="F25" s="45"/>
      <c r="G25" s="10"/>
    </row>
    <row r="26" spans="1:8" ht="15.75" customHeight="1">
      <c r="A26" s="45"/>
      <c r="B26" s="15"/>
      <c r="F26" s="45"/>
      <c r="G26" s="10"/>
    </row>
    <row r="27" spans="1:8" ht="31.5">
      <c r="A27" s="45"/>
      <c r="B27" s="15" t="s">
        <v>18</v>
      </c>
      <c r="C27" s="19">
        <v>2808.4</v>
      </c>
      <c r="D27" s="19">
        <v>2923.6</v>
      </c>
      <c r="E27" s="19">
        <v>3031.7</v>
      </c>
      <c r="F27" s="45"/>
      <c r="G27" s="10"/>
    </row>
    <row r="28" spans="1:8" ht="47.25">
      <c r="A28" s="45"/>
      <c r="B28" s="15" t="s">
        <v>19</v>
      </c>
      <c r="C28" s="19">
        <v>415.59999999999997</v>
      </c>
      <c r="D28" s="19">
        <v>432.6</v>
      </c>
      <c r="E28" s="19">
        <v>448.6</v>
      </c>
      <c r="F28" s="45"/>
      <c r="G28" s="10"/>
    </row>
    <row r="29" spans="1:8" ht="31.5">
      <c r="A29" s="45"/>
      <c r="B29" s="15" t="s">
        <v>3</v>
      </c>
      <c r="C29" s="42">
        <v>207.79999999999998</v>
      </c>
      <c r="D29" s="42">
        <v>216.3</v>
      </c>
      <c r="E29" s="42">
        <v>224.3</v>
      </c>
      <c r="F29" s="45"/>
      <c r="G29" s="10"/>
    </row>
    <row r="30" spans="1:8" ht="71.25" customHeight="1">
      <c r="A30" s="45"/>
      <c r="B30" s="15" t="s">
        <v>38</v>
      </c>
      <c r="C30" s="42">
        <v>500</v>
      </c>
      <c r="D30" s="42">
        <v>520.5</v>
      </c>
      <c r="E30" s="42">
        <v>539.79999999999995</v>
      </c>
      <c r="F30" s="45"/>
      <c r="G30" s="10"/>
    </row>
    <row r="31" spans="1:8" ht="63">
      <c r="A31" s="45"/>
      <c r="B31" s="27" t="s">
        <v>27</v>
      </c>
      <c r="C31" s="32">
        <f>SUM(C32:C38)</f>
        <v>143114.5</v>
      </c>
      <c r="D31" s="32">
        <f>SUM(D32:D38)</f>
        <v>109706</v>
      </c>
      <c r="E31" s="32">
        <f>SUM(E32:E38)</f>
        <v>110443.3</v>
      </c>
      <c r="F31" s="45"/>
      <c r="G31" s="56"/>
      <c r="H31" s="56"/>
    </row>
    <row r="32" spans="1:8" ht="30">
      <c r="A32" s="45"/>
      <c r="B32" s="36" t="s">
        <v>37</v>
      </c>
      <c r="C32" s="37">
        <v>62.3</v>
      </c>
      <c r="D32" s="37">
        <v>64.900000000000006</v>
      </c>
      <c r="E32" s="37">
        <v>67.3</v>
      </c>
      <c r="F32" s="45"/>
      <c r="G32" s="10"/>
    </row>
    <row r="33" spans="1:9" ht="45">
      <c r="A33" s="45"/>
      <c r="B33" s="36" t="s">
        <v>33</v>
      </c>
      <c r="C33" s="37">
        <f>18256.4-8000+12034.6</f>
        <v>22291</v>
      </c>
      <c r="D33" s="38"/>
      <c r="E33" s="38"/>
      <c r="F33" s="45"/>
      <c r="G33" s="10"/>
    </row>
    <row r="34" spans="1:9" ht="45">
      <c r="A34" s="45"/>
      <c r="B34" s="36" t="s">
        <v>34</v>
      </c>
      <c r="C34" s="37">
        <v>32000</v>
      </c>
      <c r="D34" s="38">
        <v>0</v>
      </c>
      <c r="E34" s="38">
        <v>0</v>
      </c>
      <c r="F34" s="45"/>
      <c r="G34" s="10"/>
    </row>
    <row r="35" spans="1:9" ht="31.5">
      <c r="A35" s="45"/>
      <c r="B35" s="39" t="s">
        <v>35</v>
      </c>
      <c r="C35" s="37">
        <v>30000</v>
      </c>
      <c r="D35" s="38">
        <v>0</v>
      </c>
      <c r="E35" s="38">
        <v>0</v>
      </c>
      <c r="F35" s="45"/>
      <c r="G35" s="10"/>
    </row>
    <row r="36" spans="1:9" ht="31.5">
      <c r="A36" s="45"/>
      <c r="B36" s="39" t="s">
        <v>36</v>
      </c>
      <c r="C36" s="42">
        <v>57336.800000000003</v>
      </c>
      <c r="D36" s="38">
        <v>0</v>
      </c>
      <c r="E36" s="38">
        <v>0</v>
      </c>
      <c r="F36" s="45"/>
      <c r="G36" s="10"/>
    </row>
    <row r="37" spans="1:9" ht="63">
      <c r="A37" s="45"/>
      <c r="B37" s="39" t="s">
        <v>31</v>
      </c>
      <c r="C37" s="46">
        <f>1963.3-1538.9</f>
        <v>424.39999999999986</v>
      </c>
      <c r="D37" s="40">
        <f>2043.8+106556.3</f>
        <v>108600.1</v>
      </c>
      <c r="E37" s="40">
        <f>2119.4+107177.1</f>
        <v>109296.5</v>
      </c>
      <c r="F37" s="45"/>
      <c r="G37" s="10"/>
    </row>
    <row r="38" spans="1:9" ht="47.25">
      <c r="A38" s="45"/>
      <c r="B38" s="39" t="s">
        <v>40</v>
      </c>
      <c r="C38" s="47">
        <v>1000</v>
      </c>
      <c r="D38" s="41">
        <v>1041</v>
      </c>
      <c r="E38" s="41">
        <v>1079.5</v>
      </c>
      <c r="F38" s="45"/>
      <c r="G38" s="10"/>
    </row>
    <row r="39" spans="1:9" ht="57" customHeight="1">
      <c r="A39" s="45"/>
      <c r="B39" s="27" t="s">
        <v>20</v>
      </c>
      <c r="C39" s="23">
        <v>130.9</v>
      </c>
      <c r="D39" s="23">
        <v>108.2</v>
      </c>
      <c r="E39" s="23">
        <v>112.2</v>
      </c>
      <c r="F39" s="45"/>
      <c r="G39" s="10"/>
    </row>
    <row r="40" spans="1:9" ht="27.75" customHeight="1">
      <c r="A40" s="45"/>
      <c r="B40" s="27" t="s">
        <v>25</v>
      </c>
      <c r="C40" s="44">
        <f>C15+C20+C25+C31+C39</f>
        <v>152175.79999999999</v>
      </c>
      <c r="D40" s="44">
        <f>D15+D20+D25+D31+D39</f>
        <v>119110.8</v>
      </c>
      <c r="E40" s="44">
        <f>E15+E20+E25+E31+E39</f>
        <v>120196</v>
      </c>
      <c r="F40" s="45"/>
      <c r="G40" s="10"/>
    </row>
    <row r="41" spans="1:9" ht="36.75" customHeight="1">
      <c r="A41" s="45"/>
      <c r="B41" s="49" t="s">
        <v>11</v>
      </c>
      <c r="C41" s="49"/>
      <c r="D41" s="49"/>
      <c r="E41" s="49"/>
      <c r="F41" s="45"/>
      <c r="G41" s="10"/>
    </row>
    <row r="42" spans="1:9" ht="62.25" customHeight="1">
      <c r="A42" s="45"/>
      <c r="B42" s="33" t="s">
        <v>10</v>
      </c>
      <c r="C42" s="3">
        <f>C44-C43</f>
        <v>520.4</v>
      </c>
      <c r="D42" s="3">
        <f t="shared" ref="D42:E42" si="4">D44-D43</f>
        <v>542.6</v>
      </c>
      <c r="E42" s="3">
        <f t="shared" si="4"/>
        <v>563.5</v>
      </c>
      <c r="F42" s="45"/>
      <c r="G42" s="10"/>
    </row>
    <row r="43" spans="1:9" ht="31.5">
      <c r="A43" s="45"/>
      <c r="B43" s="33" t="s">
        <v>17</v>
      </c>
      <c r="C43" s="25">
        <v>22</v>
      </c>
      <c r="D43" s="25">
        <v>22</v>
      </c>
      <c r="E43" s="25">
        <v>22</v>
      </c>
      <c r="F43" s="45"/>
      <c r="G43" s="10"/>
    </row>
    <row r="44" spans="1:9" ht="15.75">
      <c r="A44" s="45"/>
      <c r="B44" s="27" t="s">
        <v>25</v>
      </c>
      <c r="C44" s="31">
        <v>542.4</v>
      </c>
      <c r="D44" s="31">
        <v>564.6</v>
      </c>
      <c r="E44" s="31">
        <v>585.5</v>
      </c>
      <c r="F44" s="45"/>
      <c r="G44" s="10"/>
    </row>
    <row r="45" spans="1:9" ht="46.5" customHeight="1">
      <c r="A45" s="45"/>
      <c r="B45" s="55" t="s">
        <v>21</v>
      </c>
      <c r="C45" s="55"/>
      <c r="D45" s="55"/>
      <c r="E45" s="55"/>
      <c r="F45" s="45"/>
      <c r="G45" s="10"/>
    </row>
    <row r="46" spans="1:9" ht="63" customHeight="1">
      <c r="A46" s="45"/>
      <c r="B46" s="27" t="s">
        <v>22</v>
      </c>
      <c r="C46" s="18">
        <f>SUM(C47:C49)</f>
        <v>2233.6</v>
      </c>
      <c r="D46" s="18">
        <f t="shared" ref="D46:E46" si="5">SUM(D47:D49)</f>
        <v>1700.7</v>
      </c>
      <c r="E46" s="18">
        <f t="shared" si="5"/>
        <v>1763.6</v>
      </c>
      <c r="F46" s="45"/>
      <c r="G46" s="10"/>
    </row>
    <row r="47" spans="1:9" ht="47.25">
      <c r="A47" s="45"/>
      <c r="B47" s="15" t="s">
        <v>39</v>
      </c>
      <c r="C47" s="19">
        <v>865</v>
      </c>
      <c r="D47" s="19">
        <v>275.8</v>
      </c>
      <c r="E47" s="19">
        <v>286</v>
      </c>
      <c r="F47" s="45"/>
      <c r="G47" s="10"/>
    </row>
    <row r="48" spans="1:9" ht="47.25">
      <c r="A48" s="45"/>
      <c r="B48" s="15" t="s">
        <v>23</v>
      </c>
      <c r="C48" s="42">
        <v>998</v>
      </c>
      <c r="D48" s="42">
        <v>1038.9000000000001</v>
      </c>
      <c r="E48" s="42">
        <v>1077.3</v>
      </c>
      <c r="F48" s="45"/>
      <c r="G48" s="43"/>
      <c r="H48" s="43"/>
      <c r="I48" s="43"/>
    </row>
    <row r="49" spans="1:7" ht="47.25">
      <c r="A49" s="45"/>
      <c r="B49" s="15" t="s">
        <v>24</v>
      </c>
      <c r="C49" s="19">
        <v>370.6</v>
      </c>
      <c r="D49" s="19">
        <v>386</v>
      </c>
      <c r="E49" s="19">
        <v>400.3</v>
      </c>
      <c r="F49" s="45"/>
      <c r="G49" s="10"/>
    </row>
    <row r="50" spans="1:7" ht="15.75">
      <c r="A50" s="45"/>
      <c r="B50" s="45"/>
      <c r="C50" s="45"/>
      <c r="D50" s="45"/>
      <c r="E50" s="45"/>
      <c r="F50" s="45"/>
      <c r="G50" s="10"/>
    </row>
    <row r="51" spans="1:7" ht="15.75">
      <c r="A51" s="45"/>
      <c r="B51" s="45"/>
      <c r="C51" s="45"/>
      <c r="D51" s="45"/>
      <c r="E51" s="45"/>
      <c r="F51" s="45"/>
      <c r="G51" s="10"/>
    </row>
    <row r="52" spans="1:7" ht="15.75">
      <c r="A52" s="45"/>
      <c r="B52" s="45"/>
      <c r="C52" s="20">
        <f>C13+C40+C44+C46</f>
        <v>155471.29999999999</v>
      </c>
      <c r="D52" s="20">
        <f t="shared" ref="D52:E52" si="6">D13+D40+D44+D46</f>
        <v>121916.90000000001</v>
      </c>
      <c r="E52" s="20">
        <f t="shared" si="6"/>
        <v>123105.90000000001</v>
      </c>
      <c r="F52" s="45"/>
      <c r="G52" s="10"/>
    </row>
    <row r="53" spans="1:7" ht="15.75">
      <c r="A53" s="45"/>
      <c r="B53" s="45"/>
      <c r="C53" s="45"/>
      <c r="D53" s="45"/>
      <c r="E53" s="45"/>
      <c r="F53" s="45"/>
      <c r="G53" s="10"/>
    </row>
    <row r="54" spans="1:7" ht="38.25" customHeight="1">
      <c r="A54" s="45"/>
      <c r="B54" s="49" t="s">
        <v>41</v>
      </c>
      <c r="C54" s="49"/>
      <c r="D54" s="49"/>
      <c r="E54" s="49"/>
      <c r="F54" s="45"/>
      <c r="G54" s="10"/>
    </row>
    <row r="55" spans="1:7" ht="15.75">
      <c r="A55" s="45"/>
      <c r="B55" s="45"/>
      <c r="C55" s="45"/>
      <c r="D55" s="45"/>
      <c r="E55" s="45"/>
      <c r="F55" s="45"/>
      <c r="G55" s="10"/>
    </row>
    <row r="56" spans="1:7" ht="128.25">
      <c r="A56" s="45"/>
      <c r="B56" s="58" t="s">
        <v>42</v>
      </c>
      <c r="C56" s="57">
        <v>15000</v>
      </c>
      <c r="D56" s="44"/>
      <c r="E56" s="44"/>
      <c r="F56" s="45"/>
      <c r="G56" s="10"/>
    </row>
    <row r="57" spans="1:7" ht="15.75">
      <c r="A57" s="45"/>
      <c r="B57" s="45"/>
      <c r="C57" s="45"/>
      <c r="D57" s="45"/>
      <c r="E57" s="45"/>
      <c r="F57" s="45"/>
      <c r="G57" s="10"/>
    </row>
    <row r="58" spans="1:7" ht="51.75" customHeight="1">
      <c r="A58" s="45"/>
      <c r="B58" s="49" t="s">
        <v>43</v>
      </c>
      <c r="C58" s="49"/>
      <c r="D58" s="49"/>
      <c r="E58" s="49"/>
      <c r="F58" s="45"/>
      <c r="G58" s="10"/>
    </row>
    <row r="59" spans="1:7" ht="15.75">
      <c r="A59" s="45"/>
      <c r="B59" s="45"/>
      <c r="C59" s="45"/>
      <c r="D59" s="45"/>
      <c r="E59" s="45"/>
      <c r="F59" s="45"/>
      <c r="G59" s="10"/>
    </row>
    <row r="60" spans="1:7" ht="39">
      <c r="A60" s="45"/>
      <c r="B60" s="58" t="s">
        <v>44</v>
      </c>
      <c r="C60" s="57">
        <v>285.7</v>
      </c>
      <c r="D60" s="44"/>
      <c r="E60" s="44"/>
      <c r="F60" s="45"/>
      <c r="G60" s="10"/>
    </row>
    <row r="61" spans="1:7" ht="15.75">
      <c r="A61" s="45"/>
      <c r="B61" s="45"/>
      <c r="C61" s="45"/>
      <c r="D61" s="45"/>
      <c r="E61" s="45"/>
      <c r="F61" s="45"/>
      <c r="G61" s="10"/>
    </row>
    <row r="62" spans="1:7" ht="15.75">
      <c r="A62" s="45"/>
      <c r="B62" s="45"/>
      <c r="C62" s="45"/>
      <c r="D62" s="45"/>
      <c r="E62" s="45"/>
      <c r="F62" s="45"/>
      <c r="G62" s="10"/>
    </row>
    <row r="63" spans="1:7" ht="15.75">
      <c r="A63" s="45"/>
      <c r="B63" s="45" t="s">
        <v>25</v>
      </c>
      <c r="C63" s="45">
        <f>C52+C56+C60</f>
        <v>170757</v>
      </c>
      <c r="D63" s="45">
        <f t="shared" ref="D63:E63" si="7">D52+D56+D60</f>
        <v>121916.90000000001</v>
      </c>
      <c r="E63" s="45">
        <f t="shared" si="7"/>
        <v>123105.90000000001</v>
      </c>
      <c r="F63" s="45"/>
      <c r="G63" s="10"/>
    </row>
    <row r="64" spans="1:7" ht="15.75">
      <c r="A64" s="45"/>
      <c r="B64" s="45"/>
      <c r="C64" s="45"/>
      <c r="D64" s="45"/>
      <c r="E64" s="45"/>
      <c r="F64" s="45"/>
      <c r="G64" s="10"/>
    </row>
    <row r="65" spans="1:7" ht="15.75">
      <c r="A65" s="45"/>
      <c r="B65" s="45"/>
      <c r="C65" s="45">
        <f>170757-C63</f>
        <v>0</v>
      </c>
      <c r="D65" s="45"/>
      <c r="E65" s="45"/>
      <c r="F65" s="45"/>
      <c r="G65" s="10"/>
    </row>
    <row r="66" spans="1:7" ht="15.75">
      <c r="A66" s="45"/>
      <c r="B66" s="45"/>
      <c r="C66" s="45"/>
      <c r="D66" s="45"/>
      <c r="E66" s="45"/>
      <c r="F66" s="45"/>
      <c r="G66" s="10"/>
    </row>
    <row r="67" spans="1:7" ht="15.75">
      <c r="A67" s="45"/>
      <c r="B67" s="45"/>
      <c r="C67" s="45"/>
      <c r="D67" s="45"/>
      <c r="E67" s="45"/>
      <c r="F67" s="45"/>
      <c r="G67" s="10"/>
    </row>
    <row r="68" spans="1:7" ht="15.75">
      <c r="A68" s="45"/>
      <c r="B68" s="45"/>
      <c r="C68" s="45"/>
      <c r="D68" s="45"/>
      <c r="E68" s="45"/>
      <c r="F68" s="45"/>
      <c r="G68" s="10"/>
    </row>
    <row r="69" spans="1:7" ht="15.75">
      <c r="A69" s="45"/>
      <c r="B69" s="45"/>
      <c r="C69" s="45"/>
      <c r="D69" s="45"/>
      <c r="E69" s="45"/>
      <c r="F69" s="45"/>
      <c r="G69" s="10"/>
    </row>
    <row r="70" spans="1:7" ht="15.75">
      <c r="A70" s="45"/>
      <c r="B70" s="45"/>
      <c r="C70" s="45"/>
      <c r="D70" s="45"/>
      <c r="E70" s="45"/>
      <c r="F70" s="45"/>
      <c r="G70" s="10"/>
    </row>
    <row r="71" spans="1:7" ht="15.75">
      <c r="A71" s="45"/>
      <c r="B71" s="45"/>
      <c r="C71" s="45"/>
      <c r="D71" s="45"/>
      <c r="E71" s="45"/>
      <c r="F71" s="45"/>
      <c r="G71" s="10"/>
    </row>
    <row r="72" spans="1:7" ht="15.75">
      <c r="A72" s="45"/>
      <c r="B72" s="45"/>
      <c r="C72" s="45"/>
      <c r="D72" s="45"/>
      <c r="E72" s="45"/>
      <c r="F72" s="45"/>
      <c r="G72" s="10"/>
    </row>
    <row r="73" spans="1:7" ht="15.75">
      <c r="A73" s="45"/>
      <c r="B73" s="45"/>
      <c r="C73" s="45"/>
      <c r="D73" s="45"/>
      <c r="E73" s="45"/>
      <c r="F73" s="45"/>
      <c r="G73" s="10"/>
    </row>
    <row r="74" spans="1:7" ht="15.75">
      <c r="A74" s="45"/>
      <c r="B74" s="45"/>
      <c r="C74" s="45"/>
      <c r="D74" s="45"/>
      <c r="E74" s="45"/>
      <c r="F74" s="45"/>
      <c r="G74" s="10"/>
    </row>
    <row r="75" spans="1:7" ht="15.75">
      <c r="A75" s="11"/>
      <c r="B75" s="11"/>
      <c r="C75" s="11"/>
      <c r="D75" s="11"/>
      <c r="E75" s="11"/>
      <c r="F75" s="11"/>
      <c r="G75" s="11"/>
    </row>
  </sheetData>
  <mergeCells count="12">
    <mergeCell ref="B58:E58"/>
    <mergeCell ref="B45:E45"/>
    <mergeCell ref="B41:E41"/>
    <mergeCell ref="B14:E14"/>
    <mergeCell ref="B10:E10"/>
    <mergeCell ref="B54:E54"/>
    <mergeCell ref="H3:H5"/>
    <mergeCell ref="A7:E7"/>
    <mergeCell ref="A1:E1"/>
    <mergeCell ref="A3:A5"/>
    <mergeCell ref="B3:B5"/>
    <mergeCell ref="C3:E3"/>
  </mergeCells>
  <pageMargins left="0.70866141732283472" right="0" top="0.78740157480314965" bottom="0" header="0.31496062992125984" footer="0.19685039370078741"/>
  <pageSetup paperSize="9" orientation="portrait" r:id="rId1"/>
  <headerFooter>
    <oddHeader xml:space="preserve">&amp;RПриложение 1 к МП«Развитие жилищно-коммунального хозяйства муниципального образования «Усть-Лужское сельское поселение» Кингисеппского муниципального района Ленинградской области»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2023-11-10T11:07:00Z</dcterms:modified>
</cp:coreProperties>
</file>