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G7"/>
  <c r="G18"/>
  <c r="G34"/>
  <c r="H41"/>
  <c r="I41"/>
  <c r="G41"/>
  <c r="H24"/>
  <c r="I24"/>
  <c r="J24"/>
  <c r="G24"/>
  <c r="H31"/>
  <c r="H32" s="1"/>
  <c r="I31"/>
  <c r="I32" s="1"/>
  <c r="G32"/>
  <c r="J31"/>
  <c r="H48"/>
  <c r="I48"/>
  <c r="G48"/>
  <c r="H45"/>
  <c r="I45"/>
  <c r="H36"/>
  <c r="I36"/>
  <c r="H18"/>
  <c r="I18"/>
  <c r="H9"/>
  <c r="I9"/>
  <c r="G9"/>
  <c r="J18"/>
  <c r="J48"/>
  <c r="G36"/>
  <c r="I52" l="1"/>
  <c r="H52"/>
  <c r="J45"/>
  <c r="J9"/>
  <c r="G45"/>
  <c r="G52" s="1"/>
  <c r="J32"/>
  <c r="J36"/>
  <c r="J41"/>
</calcChain>
</file>

<file path=xl/sharedStrings.xml><?xml version="1.0" encoding="utf-8"?>
<sst xmlns="http://schemas.openxmlformats.org/spreadsheetml/2006/main" count="168" uniqueCount="84">
  <si>
    <t>№ п/п</t>
  </si>
  <si>
    <t>Содержание мероприятия</t>
  </si>
  <si>
    <t>Цель мероприятия</t>
  </si>
  <si>
    <t>Исполнитель</t>
  </si>
  <si>
    <t>Источник финансирования</t>
  </si>
  <si>
    <t>Объем финансирования</t>
  </si>
  <si>
    <t>5. Мероприятия по содержанию и ремонту муниципального жилищного фонда</t>
  </si>
  <si>
    <t>5.1</t>
  </si>
  <si>
    <t>Мероприятия по содержанию и ремонту муниципального жилищного фонда</t>
  </si>
  <si>
    <t>Повышения уровня комфортности</t>
  </si>
  <si>
    <t>Администрация сельского поселения</t>
  </si>
  <si>
    <t>местный бюджет</t>
  </si>
  <si>
    <t>Взносы на капитальный ремонт многоквартирных домов, находящихся в муниципальной собственности</t>
  </si>
  <si>
    <t>5.2</t>
  </si>
  <si>
    <t>Мероприятие 1 Обеспечение содержания уличного освещения</t>
  </si>
  <si>
    <t>1.1</t>
  </si>
  <si>
    <t>Плата за электрическую энергию</t>
  </si>
  <si>
    <t>1.2</t>
  </si>
  <si>
    <t>Техническое обслуживание светильников уличного освещения</t>
  </si>
  <si>
    <t xml:space="preserve"> Электрическая энергия</t>
  </si>
  <si>
    <t>Обслуживание светильников, замена дросселей, лампочек</t>
  </si>
  <si>
    <t>3.1</t>
  </si>
  <si>
    <t>3.2</t>
  </si>
  <si>
    <t>3.3</t>
  </si>
  <si>
    <t>Санитарная обрезка, вырубка деревьев и кустарников</t>
  </si>
  <si>
    <t>Систематический уход за существующими насаждениями</t>
  </si>
  <si>
    <t>Выкашевание территории общего пользования</t>
  </si>
  <si>
    <t>Санитарный уход</t>
  </si>
  <si>
    <t>Повышение уровня комфортности</t>
  </si>
  <si>
    <t>3.4</t>
  </si>
  <si>
    <t>Увеличение площади газонов и цветников</t>
  </si>
  <si>
    <t>Озеленение</t>
  </si>
  <si>
    <t>Приобретение малых архитектурных форм</t>
  </si>
  <si>
    <t>Монтаж / демонтаж ёлки, снятие флажков, установка баннеров</t>
  </si>
  <si>
    <t>3.5</t>
  </si>
  <si>
    <t>3.6</t>
  </si>
  <si>
    <t>Содержание мест захоронения</t>
  </si>
  <si>
    <t>4.1</t>
  </si>
  <si>
    <t>Проведение мероприятий по содержанию мест захоронений (выкашивание травы, спил деревьев, уборка мусора)</t>
  </si>
  <si>
    <t>4.2</t>
  </si>
  <si>
    <t>Акарицидная обработка территории</t>
  </si>
  <si>
    <t>Профилактические мероприятия</t>
  </si>
  <si>
    <t>Мероприятия по ликвидации несанкционированных свалок</t>
  </si>
  <si>
    <t>Санитарное содержание</t>
  </si>
  <si>
    <t>7.1</t>
  </si>
  <si>
    <t>Мероприятия по благоустройству территории поселения (ежедневная уборка мусора на территории квартала Ленрыба пос.Усть-Луга)</t>
  </si>
  <si>
    <t>3.7</t>
  </si>
  <si>
    <t>Мероприятие 4 Содержание мест захоронения</t>
  </si>
  <si>
    <t>Срок           исполнения</t>
  </si>
  <si>
    <t>2.1</t>
  </si>
  <si>
    <t>2.2</t>
  </si>
  <si>
    <t>2.3</t>
  </si>
  <si>
    <t>2.4</t>
  </si>
  <si>
    <t>2.5</t>
  </si>
  <si>
    <t>2.6</t>
  </si>
  <si>
    <t>2.7</t>
  </si>
  <si>
    <t>Мероприятие 6 ОХРАНА СТРОЯЩИХСЯ КОС</t>
  </si>
  <si>
    <t>6.1</t>
  </si>
  <si>
    <t>Охрана строящихся КОС</t>
  </si>
  <si>
    <t xml:space="preserve">Сохранение объекта </t>
  </si>
  <si>
    <t>Актуализация схемы водоснабжения и водоотведения</t>
  </si>
  <si>
    <t>Актуализация схемы теплоснабжения</t>
  </si>
  <si>
    <t>Актуализация энергетического паспорта</t>
  </si>
  <si>
    <t xml:space="preserve">Водолазное обследование </t>
  </si>
  <si>
    <t>Ремонт имущества (ряжевый оголовок)</t>
  </si>
  <si>
    <t>Приобретение детских игрового оборудования</t>
  </si>
  <si>
    <t>Приобретение посадочного материала для клумб</t>
  </si>
  <si>
    <t>Содержание детских площадок (ремонт, замена песка)</t>
  </si>
  <si>
    <t>Содержание в надлежащем виде муниципального имущества</t>
  </si>
  <si>
    <t>Прохождение экспертизы сметной документации по ремонту водопроводных и канализационных сетей</t>
  </si>
  <si>
    <t>Обустройство мусорных площадок в пос. Усть-Луга</t>
  </si>
  <si>
    <t>организация первичного сбора  и размещения отходов</t>
  </si>
  <si>
    <t>Мероприятие 3        Мероприятия по благоустройству поселения</t>
  </si>
  <si>
    <t>Прочие мероприятия по благоустройству</t>
  </si>
  <si>
    <t>Мероприятие 7 Уборка несанкционированных свалок</t>
  </si>
  <si>
    <t>3.8</t>
  </si>
  <si>
    <t>3.9</t>
  </si>
  <si>
    <t>Мероприятие 2 Содержание и ремонт объектов коммунального хозяйства</t>
  </si>
  <si>
    <t>итого</t>
  </si>
  <si>
    <t>2019-2021</t>
  </si>
  <si>
    <t>Обеспечение начисления платы за наем и доставки квитанций</t>
  </si>
  <si>
    <t>5.3</t>
  </si>
  <si>
    <t>ВСЕГО:</t>
  </si>
  <si>
    <t>Содержание и ремонт объектов коммунального хозяйства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</si>
</sst>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0" fillId="0" borderId="1" xfId="0" applyFill="1" applyBorder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/>
    </xf>
    <xf numFmtId="49" fontId="2" fillId="0" borderId="9" xfId="0" applyNumberFormat="1" applyFont="1" applyFill="1" applyBorder="1"/>
    <xf numFmtId="0" fontId="2" fillId="0" borderId="8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43" fontId="3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1" xfId="1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/>
    <xf numFmtId="0" fontId="3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>
      <selection activeCell="L7" sqref="L7"/>
    </sheetView>
  </sheetViews>
  <sheetFormatPr defaultRowHeight="15"/>
  <cols>
    <col min="1" max="1" width="3.85546875" style="8" customWidth="1"/>
    <col min="2" max="2" width="27.5703125" style="8" customWidth="1"/>
    <col min="3" max="3" width="18.42578125" style="8" customWidth="1"/>
    <col min="4" max="4" width="13.28515625" style="8" bestFit="1" customWidth="1"/>
    <col min="5" max="5" width="7.42578125" style="8" customWidth="1"/>
    <col min="6" max="6" width="9.140625" style="8"/>
    <col min="7" max="7" width="14.28515625" style="8" customWidth="1"/>
    <col min="8" max="8" width="14.42578125" style="8" customWidth="1"/>
    <col min="9" max="9" width="15.42578125" style="8" customWidth="1"/>
    <col min="10" max="10" width="0.5703125" style="8" hidden="1" customWidth="1"/>
    <col min="11" max="16384" width="9.140625" style="8"/>
  </cols>
  <sheetData>
    <row r="2" spans="1:10" ht="63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48</v>
      </c>
      <c r="F2" s="4" t="s">
        <v>4</v>
      </c>
      <c r="G2" s="5" t="s">
        <v>5</v>
      </c>
      <c r="H2" s="6"/>
      <c r="I2" s="6"/>
      <c r="J2" s="7"/>
    </row>
    <row r="3" spans="1:10" ht="27.75" customHeight="1">
      <c r="A3" s="9"/>
      <c r="B3" s="2"/>
      <c r="C3" s="2"/>
      <c r="D3" s="2"/>
      <c r="E3" s="10"/>
      <c r="F3" s="11"/>
      <c r="G3" s="12">
        <v>2019</v>
      </c>
      <c r="H3" s="12">
        <v>2020</v>
      </c>
      <c r="I3" s="12">
        <v>2021</v>
      </c>
      <c r="J3" s="12">
        <v>2021</v>
      </c>
    </row>
    <row r="4" spans="1:10" ht="15" hidden="1" customHeight="1">
      <c r="A4" s="13"/>
      <c r="B4" s="2"/>
      <c r="C4" s="2"/>
      <c r="D4" s="2"/>
      <c r="E4" s="14"/>
      <c r="F4" s="15"/>
      <c r="G4" s="12"/>
      <c r="H4" s="12"/>
      <c r="I4" s="12"/>
      <c r="J4" s="12"/>
    </row>
    <row r="5" spans="1:10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</row>
    <row r="6" spans="1:10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45">
      <c r="A7" s="18" t="s">
        <v>15</v>
      </c>
      <c r="B7" s="19" t="s">
        <v>16</v>
      </c>
      <c r="C7" s="19" t="s">
        <v>19</v>
      </c>
      <c r="D7" s="19" t="s">
        <v>10</v>
      </c>
      <c r="E7" s="19" t="s">
        <v>79</v>
      </c>
      <c r="F7" s="19" t="s">
        <v>11</v>
      </c>
      <c r="G7" s="20">
        <f>2692542.5-G8+50000</f>
        <v>2506756.7000000002</v>
      </c>
      <c r="H7" s="20">
        <v>2279900</v>
      </c>
      <c r="I7" s="20">
        <v>2279800</v>
      </c>
      <c r="J7" s="20">
        <v>2000000</v>
      </c>
    </row>
    <row r="8" spans="1:10" ht="60">
      <c r="A8" s="18" t="s">
        <v>17</v>
      </c>
      <c r="B8" s="19" t="s">
        <v>18</v>
      </c>
      <c r="C8" s="19" t="s">
        <v>20</v>
      </c>
      <c r="D8" s="19" t="s">
        <v>10</v>
      </c>
      <c r="E8" s="19" t="s">
        <v>79</v>
      </c>
      <c r="F8" s="19" t="s">
        <v>11</v>
      </c>
      <c r="G8" s="20">
        <v>235785.8</v>
      </c>
      <c r="H8" s="20">
        <v>300000</v>
      </c>
      <c r="I8" s="20">
        <v>300000</v>
      </c>
      <c r="J8" s="20">
        <v>300000</v>
      </c>
    </row>
    <row r="9" spans="1:10">
      <c r="A9" s="21"/>
      <c r="B9" s="22"/>
      <c r="C9" s="22"/>
      <c r="D9" s="22"/>
      <c r="E9" s="22"/>
      <c r="F9" s="22"/>
      <c r="G9" s="23">
        <f>SUM(G7:G8)</f>
        <v>2742542.5</v>
      </c>
      <c r="H9" s="23">
        <f>SUM(H7:H8)</f>
        <v>2579900</v>
      </c>
      <c r="I9" s="23">
        <f>SUM(I7:I8)</f>
        <v>2579800</v>
      </c>
      <c r="J9" s="23">
        <f>SUM(J7:J8)</f>
        <v>2300000</v>
      </c>
    </row>
    <row r="10" spans="1:10">
      <c r="A10" s="24" t="s">
        <v>77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60" hidden="1">
      <c r="A11" s="26" t="s">
        <v>49</v>
      </c>
      <c r="B11" s="27" t="s">
        <v>60</v>
      </c>
      <c r="C11" s="27" t="s">
        <v>68</v>
      </c>
      <c r="D11" s="19" t="s">
        <v>10</v>
      </c>
      <c r="E11" s="19" t="s">
        <v>79</v>
      </c>
      <c r="F11" s="19" t="s">
        <v>11</v>
      </c>
      <c r="G11" s="28"/>
      <c r="H11" s="28"/>
      <c r="I11" s="28"/>
      <c r="J11" s="28"/>
    </row>
    <row r="12" spans="1:10" ht="45" hidden="1">
      <c r="A12" s="26" t="s">
        <v>50</v>
      </c>
      <c r="B12" s="27" t="s">
        <v>61</v>
      </c>
      <c r="C12" s="19" t="s">
        <v>28</v>
      </c>
      <c r="D12" s="19" t="s">
        <v>10</v>
      </c>
      <c r="E12" s="19" t="s">
        <v>79</v>
      </c>
      <c r="F12" s="19" t="s">
        <v>11</v>
      </c>
      <c r="G12" s="28"/>
      <c r="H12" s="28"/>
      <c r="I12" s="28"/>
      <c r="J12" s="28"/>
    </row>
    <row r="13" spans="1:10" ht="45" hidden="1">
      <c r="A13" s="26" t="s">
        <v>51</v>
      </c>
      <c r="B13" s="27" t="s">
        <v>62</v>
      </c>
      <c r="C13" s="19" t="s">
        <v>28</v>
      </c>
      <c r="D13" s="19" t="s">
        <v>10</v>
      </c>
      <c r="E13" s="19" t="s">
        <v>79</v>
      </c>
      <c r="F13" s="19" t="s">
        <v>11</v>
      </c>
      <c r="G13" s="28"/>
      <c r="H13" s="28"/>
      <c r="I13" s="28"/>
      <c r="J13" s="28"/>
    </row>
    <row r="14" spans="1:10" ht="60" hidden="1">
      <c r="A14" s="26" t="s">
        <v>52</v>
      </c>
      <c r="B14" s="27" t="s">
        <v>63</v>
      </c>
      <c r="C14" s="27" t="s">
        <v>68</v>
      </c>
      <c r="D14" s="19" t="s">
        <v>10</v>
      </c>
      <c r="E14" s="19" t="s">
        <v>79</v>
      </c>
      <c r="F14" s="19" t="s">
        <v>11</v>
      </c>
      <c r="G14" s="28"/>
      <c r="H14" s="28"/>
      <c r="I14" s="28"/>
      <c r="J14" s="28"/>
    </row>
    <row r="15" spans="1:10" ht="60" hidden="1">
      <c r="A15" s="26" t="s">
        <v>53</v>
      </c>
      <c r="B15" s="27" t="s">
        <v>64</v>
      </c>
      <c r="C15" s="27" t="s">
        <v>68</v>
      </c>
      <c r="D15" s="19" t="s">
        <v>10</v>
      </c>
      <c r="E15" s="19" t="s">
        <v>79</v>
      </c>
      <c r="F15" s="19" t="s">
        <v>11</v>
      </c>
      <c r="G15" s="28"/>
      <c r="H15" s="28"/>
      <c r="I15" s="28"/>
      <c r="J15" s="28"/>
    </row>
    <row r="16" spans="1:10" ht="60">
      <c r="A16" s="26" t="s">
        <v>54</v>
      </c>
      <c r="B16" s="27" t="s">
        <v>83</v>
      </c>
      <c r="C16" s="27" t="s">
        <v>68</v>
      </c>
      <c r="D16" s="19" t="s">
        <v>10</v>
      </c>
      <c r="E16" s="19" t="s">
        <v>79</v>
      </c>
      <c r="F16" s="19" t="s">
        <v>11</v>
      </c>
      <c r="G16" s="28">
        <f>470992+12959.68</f>
        <v>483951.68</v>
      </c>
      <c r="H16" s="28">
        <v>149400</v>
      </c>
      <c r="I16" s="28">
        <v>402796</v>
      </c>
      <c r="J16" s="28"/>
    </row>
    <row r="17" spans="1:10" ht="60" hidden="1">
      <c r="A17" s="26" t="s">
        <v>55</v>
      </c>
      <c r="B17" s="27" t="s">
        <v>69</v>
      </c>
      <c r="C17" s="27" t="s">
        <v>68</v>
      </c>
      <c r="D17" s="19" t="s">
        <v>10</v>
      </c>
      <c r="E17" s="19" t="s">
        <v>79</v>
      </c>
      <c r="F17" s="19" t="s">
        <v>11</v>
      </c>
      <c r="G17" s="28"/>
      <c r="H17" s="28"/>
      <c r="I17" s="28"/>
      <c r="J17" s="28"/>
    </row>
    <row r="18" spans="1:10">
      <c r="A18" s="29"/>
      <c r="B18" s="30"/>
      <c r="C18" s="30"/>
      <c r="D18" s="31"/>
      <c r="E18" s="31"/>
      <c r="F18" s="31"/>
      <c r="G18" s="32">
        <f>SUM(G11:G17)</f>
        <v>483951.68</v>
      </c>
      <c r="H18" s="32">
        <f t="shared" ref="H18:J18" si="0">SUM(H11:H17)</f>
        <v>149400</v>
      </c>
      <c r="I18" s="32">
        <f t="shared" si="0"/>
        <v>402796</v>
      </c>
      <c r="J18" s="23">
        <f t="shared" si="0"/>
        <v>0</v>
      </c>
    </row>
    <row r="19" spans="1:10">
      <c r="A19" s="17" t="s">
        <v>72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33" t="s">
        <v>31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60">
      <c r="A21" s="26" t="s">
        <v>21</v>
      </c>
      <c r="B21" s="19" t="s">
        <v>24</v>
      </c>
      <c r="C21" s="19" t="s">
        <v>25</v>
      </c>
      <c r="D21" s="19" t="s">
        <v>10</v>
      </c>
      <c r="E21" s="19" t="s">
        <v>79</v>
      </c>
      <c r="F21" s="19" t="s">
        <v>11</v>
      </c>
      <c r="G21" s="28"/>
      <c r="H21" s="28"/>
      <c r="I21" s="28"/>
      <c r="J21" s="28">
        <v>50000</v>
      </c>
    </row>
    <row r="22" spans="1:10" ht="45">
      <c r="A22" s="26" t="s">
        <v>22</v>
      </c>
      <c r="B22" s="19" t="s">
        <v>26</v>
      </c>
      <c r="C22" s="19" t="s">
        <v>27</v>
      </c>
      <c r="D22" s="19" t="s">
        <v>10</v>
      </c>
      <c r="E22" s="19" t="s">
        <v>79</v>
      </c>
      <c r="F22" s="19" t="s">
        <v>11</v>
      </c>
      <c r="G22" s="28"/>
      <c r="H22" s="28">
        <v>50000</v>
      </c>
      <c r="I22" s="28">
        <v>50000</v>
      </c>
      <c r="J22" s="28">
        <v>40000</v>
      </c>
    </row>
    <row r="23" spans="1:10" ht="45">
      <c r="A23" s="26" t="s">
        <v>23</v>
      </c>
      <c r="B23" s="19" t="s">
        <v>66</v>
      </c>
      <c r="C23" s="19" t="s">
        <v>30</v>
      </c>
      <c r="D23" s="19" t="s">
        <v>10</v>
      </c>
      <c r="E23" s="19" t="s">
        <v>79</v>
      </c>
      <c r="F23" s="19" t="s">
        <v>11</v>
      </c>
      <c r="G23" s="28"/>
      <c r="H23" s="28"/>
      <c r="I23" s="28"/>
      <c r="J23" s="28">
        <v>10000</v>
      </c>
    </row>
    <row r="24" spans="1:10">
      <c r="A24" s="36"/>
      <c r="B24" s="37" t="s">
        <v>78</v>
      </c>
      <c r="C24" s="37"/>
      <c r="D24" s="37"/>
      <c r="E24" s="37"/>
      <c r="F24" s="37"/>
      <c r="G24" s="32">
        <f>SUM(G21:G23)</f>
        <v>0</v>
      </c>
      <c r="H24" s="32">
        <f t="shared" ref="H24:J24" si="1">SUM(H21:H23)</f>
        <v>50000</v>
      </c>
      <c r="I24" s="32">
        <f t="shared" si="1"/>
        <v>50000</v>
      </c>
      <c r="J24" s="28">
        <f t="shared" si="1"/>
        <v>100000</v>
      </c>
    </row>
    <row r="25" spans="1:10">
      <c r="A25" s="33" t="s">
        <v>73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60">
      <c r="A26" s="26" t="s">
        <v>29</v>
      </c>
      <c r="B26" s="19" t="s">
        <v>70</v>
      </c>
      <c r="C26" s="19" t="s">
        <v>71</v>
      </c>
      <c r="D26" s="19" t="s">
        <v>10</v>
      </c>
      <c r="E26" s="19" t="s">
        <v>79</v>
      </c>
      <c r="F26" s="19" t="s">
        <v>11</v>
      </c>
      <c r="G26" s="28"/>
      <c r="H26" s="28"/>
      <c r="I26" s="28"/>
      <c r="J26" s="28"/>
    </row>
    <row r="27" spans="1:10" ht="45">
      <c r="A27" s="26" t="s">
        <v>34</v>
      </c>
      <c r="B27" s="19" t="s">
        <v>32</v>
      </c>
      <c r="C27" s="19" t="s">
        <v>28</v>
      </c>
      <c r="D27" s="19" t="s">
        <v>10</v>
      </c>
      <c r="E27" s="19" t="s">
        <v>79</v>
      </c>
      <c r="F27" s="19" t="s">
        <v>11</v>
      </c>
      <c r="G27" s="28"/>
      <c r="H27" s="28"/>
      <c r="I27" s="28">
        <v>100000</v>
      </c>
      <c r="J27" s="28">
        <v>50000</v>
      </c>
    </row>
    <row r="28" spans="1:10" ht="45">
      <c r="A28" s="26" t="s">
        <v>35</v>
      </c>
      <c r="B28" s="19" t="s">
        <v>33</v>
      </c>
      <c r="C28" s="19" t="s">
        <v>28</v>
      </c>
      <c r="D28" s="19" t="s">
        <v>10</v>
      </c>
      <c r="E28" s="19" t="s">
        <v>79</v>
      </c>
      <c r="F28" s="19" t="s">
        <v>11</v>
      </c>
      <c r="G28" s="28"/>
      <c r="H28" s="28">
        <v>20000</v>
      </c>
      <c r="I28" s="28">
        <v>50000</v>
      </c>
      <c r="J28" s="28">
        <v>40000</v>
      </c>
    </row>
    <row r="29" spans="1:10" ht="45">
      <c r="A29" s="26" t="s">
        <v>46</v>
      </c>
      <c r="B29" s="19" t="s">
        <v>67</v>
      </c>
      <c r="C29" s="19" t="s">
        <v>28</v>
      </c>
      <c r="D29" s="19" t="s">
        <v>10</v>
      </c>
      <c r="E29" s="19" t="s">
        <v>79</v>
      </c>
      <c r="F29" s="19" t="s">
        <v>11</v>
      </c>
      <c r="G29" s="28"/>
      <c r="H29" s="28"/>
      <c r="I29" s="28">
        <v>40000</v>
      </c>
      <c r="J29" s="28">
        <v>50000</v>
      </c>
    </row>
    <row r="30" spans="1:10" ht="45">
      <c r="A30" s="26" t="s">
        <v>75</v>
      </c>
      <c r="B30" s="19" t="s">
        <v>65</v>
      </c>
      <c r="C30" s="19" t="s">
        <v>28</v>
      </c>
      <c r="D30" s="19" t="s">
        <v>10</v>
      </c>
      <c r="E30" s="19" t="s">
        <v>79</v>
      </c>
      <c r="F30" s="19" t="s">
        <v>11</v>
      </c>
      <c r="G30" s="28"/>
      <c r="H30" s="28"/>
      <c r="I30" s="28">
        <v>300000</v>
      </c>
      <c r="J30" s="28">
        <v>100000</v>
      </c>
    </row>
    <row r="31" spans="1:10" ht="90">
      <c r="A31" s="26" t="s">
        <v>76</v>
      </c>
      <c r="B31" s="19" t="s">
        <v>45</v>
      </c>
      <c r="C31" s="19" t="s">
        <v>28</v>
      </c>
      <c r="D31" s="19" t="s">
        <v>10</v>
      </c>
      <c r="E31" s="19" t="s">
        <v>79</v>
      </c>
      <c r="F31" s="19" t="s">
        <v>11</v>
      </c>
      <c r="G31" s="28">
        <v>308416.65000000002</v>
      </c>
      <c r="H31" s="28">
        <f t="shared" ref="H31:I31" si="2">25000*12</f>
        <v>300000</v>
      </c>
      <c r="I31" s="28">
        <f t="shared" si="2"/>
        <v>300000</v>
      </c>
      <c r="J31" s="28">
        <f>13000*1.271*12*2</f>
        <v>396552</v>
      </c>
    </row>
    <row r="32" spans="1:10">
      <c r="G32" s="38">
        <f>SUM(G26:G31)</f>
        <v>308416.65000000002</v>
      </c>
      <c r="H32" s="38">
        <f t="shared" ref="H32:I32" si="3">SUM(H26:H31)</f>
        <v>320000</v>
      </c>
      <c r="I32" s="38">
        <f t="shared" si="3"/>
        <v>790000</v>
      </c>
      <c r="J32" s="38">
        <f t="shared" ref="J32" si="4">SUM(J21:J31)</f>
        <v>836552</v>
      </c>
    </row>
    <row r="33" spans="1:10">
      <c r="A33" s="39" t="s">
        <v>47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75">
      <c r="A34" s="26" t="s">
        <v>37</v>
      </c>
      <c r="B34" s="19" t="s">
        <v>38</v>
      </c>
      <c r="C34" s="19" t="s">
        <v>36</v>
      </c>
      <c r="D34" s="19" t="s">
        <v>10</v>
      </c>
      <c r="E34" s="19" t="s">
        <v>79</v>
      </c>
      <c r="F34" s="19" t="s">
        <v>11</v>
      </c>
      <c r="G34" s="28">
        <f>45000+50000</f>
        <v>95000</v>
      </c>
      <c r="H34" s="28">
        <v>75000</v>
      </c>
      <c r="I34" s="28">
        <v>75000</v>
      </c>
      <c r="J34" s="28">
        <v>80000</v>
      </c>
    </row>
    <row r="35" spans="1:10" ht="45">
      <c r="A35" s="26" t="s">
        <v>39</v>
      </c>
      <c r="B35" s="19" t="s">
        <v>40</v>
      </c>
      <c r="C35" s="19" t="s">
        <v>41</v>
      </c>
      <c r="D35" s="19" t="s">
        <v>10</v>
      </c>
      <c r="E35" s="19" t="s">
        <v>79</v>
      </c>
      <c r="F35" s="19" t="s">
        <v>11</v>
      </c>
      <c r="G35" s="28"/>
      <c r="H35" s="28"/>
      <c r="I35" s="28"/>
      <c r="J35" s="28">
        <v>20000</v>
      </c>
    </row>
    <row r="36" spans="1:10">
      <c r="A36" s="36"/>
      <c r="B36" s="37"/>
      <c r="C36" s="37"/>
      <c r="D36" s="37"/>
      <c r="E36" s="37"/>
      <c r="F36" s="37"/>
      <c r="G36" s="23">
        <f>SUM(G34:G35)</f>
        <v>95000</v>
      </c>
      <c r="H36" s="23">
        <f>SUM(H34:H35)</f>
        <v>75000</v>
      </c>
      <c r="I36" s="23">
        <f>SUM(I34:I35)</f>
        <v>75000</v>
      </c>
      <c r="J36" s="23">
        <f>SUM(J34:J35)</f>
        <v>100000</v>
      </c>
    </row>
    <row r="37" spans="1:10">
      <c r="A37" s="40" t="s">
        <v>6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60">
      <c r="A38" s="18" t="s">
        <v>7</v>
      </c>
      <c r="B38" s="19" t="s">
        <v>8</v>
      </c>
      <c r="C38" s="19" t="s">
        <v>9</v>
      </c>
      <c r="D38" s="19" t="s">
        <v>10</v>
      </c>
      <c r="E38" s="19" t="s">
        <v>79</v>
      </c>
      <c r="F38" s="19" t="s">
        <v>11</v>
      </c>
      <c r="G38" s="12">
        <v>0</v>
      </c>
      <c r="H38" s="28">
        <v>0</v>
      </c>
      <c r="I38" s="28">
        <v>0</v>
      </c>
      <c r="J38" s="28">
        <v>100000</v>
      </c>
    </row>
    <row r="39" spans="1:10" ht="75">
      <c r="A39" s="18" t="s">
        <v>13</v>
      </c>
      <c r="B39" s="19" t="s">
        <v>12</v>
      </c>
      <c r="C39" s="19" t="s">
        <v>9</v>
      </c>
      <c r="D39" s="19" t="s">
        <v>10</v>
      </c>
      <c r="E39" s="19" t="s">
        <v>79</v>
      </c>
      <c r="F39" s="19" t="s">
        <v>11</v>
      </c>
      <c r="G39" s="43">
        <v>259465</v>
      </c>
      <c r="H39" s="43">
        <v>177200</v>
      </c>
      <c r="I39" s="43">
        <v>177200</v>
      </c>
      <c r="J39" s="43">
        <v>212021</v>
      </c>
    </row>
    <row r="40" spans="1:10" ht="45">
      <c r="A40" s="18" t="s">
        <v>81</v>
      </c>
      <c r="B40" s="19" t="s">
        <v>80</v>
      </c>
      <c r="C40" s="19" t="s">
        <v>9</v>
      </c>
      <c r="D40" s="19" t="s">
        <v>10</v>
      </c>
      <c r="E40" s="19" t="s">
        <v>79</v>
      </c>
      <c r="F40" s="19" t="s">
        <v>11</v>
      </c>
      <c r="G40" s="43"/>
      <c r="H40" s="43">
        <v>10000</v>
      </c>
      <c r="I40" s="43">
        <v>10000</v>
      </c>
      <c r="J40" s="43"/>
    </row>
    <row r="41" spans="1:10">
      <c r="A41" s="21"/>
      <c r="B41" s="22"/>
      <c r="C41" s="22"/>
      <c r="D41" s="22"/>
      <c r="E41" s="44"/>
      <c r="F41" s="22"/>
      <c r="G41" s="45">
        <f>SUM(G38:G40)</f>
        <v>259465</v>
      </c>
      <c r="H41" s="45">
        <f t="shared" ref="H41:I41" si="5">SUM(H38:H40)</f>
        <v>187200</v>
      </c>
      <c r="I41" s="45">
        <f t="shared" si="5"/>
        <v>187200</v>
      </c>
      <c r="J41" s="45">
        <f t="shared" ref="J41" si="6">SUM(J38:J39)</f>
        <v>312021</v>
      </c>
    </row>
    <row r="42" spans="1:10">
      <c r="A42" s="24" t="s">
        <v>56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30" customHeight="1">
      <c r="A43" s="46" t="s">
        <v>57</v>
      </c>
      <c r="B43" s="47" t="s">
        <v>58</v>
      </c>
      <c r="C43" s="47" t="s">
        <v>59</v>
      </c>
      <c r="D43" s="47" t="s">
        <v>10</v>
      </c>
      <c r="E43" s="47" t="s">
        <v>79</v>
      </c>
      <c r="F43" s="48" t="s">
        <v>11</v>
      </c>
      <c r="G43" s="49">
        <v>38400</v>
      </c>
      <c r="H43" s="49"/>
      <c r="I43" s="49"/>
      <c r="J43" s="28">
        <v>100000</v>
      </c>
    </row>
    <row r="44" spans="1:10">
      <c r="A44" s="50"/>
      <c r="B44" s="47"/>
      <c r="C44" s="47"/>
      <c r="D44" s="47"/>
      <c r="E44" s="47"/>
      <c r="F44" s="51"/>
      <c r="G44" s="52"/>
      <c r="H44" s="52"/>
      <c r="I44" s="52"/>
      <c r="J44" s="28"/>
    </row>
    <row r="45" spans="1:10">
      <c r="A45" s="53"/>
      <c r="B45" s="44"/>
      <c r="C45" s="44"/>
      <c r="D45" s="44"/>
      <c r="E45" s="44"/>
      <c r="F45" s="22"/>
      <c r="G45" s="23">
        <f>SUM(G43:G44)</f>
        <v>38400</v>
      </c>
      <c r="H45" s="23">
        <f t="shared" ref="H45:J45" si="7">SUM(H43:H44)</f>
        <v>0</v>
      </c>
      <c r="I45" s="23">
        <f t="shared" si="7"/>
        <v>0</v>
      </c>
      <c r="J45" s="23">
        <f t="shared" si="7"/>
        <v>100000</v>
      </c>
    </row>
    <row r="46" spans="1:10">
      <c r="A46" s="24" t="s">
        <v>74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45">
      <c r="A47" s="26" t="s">
        <v>44</v>
      </c>
      <c r="B47" s="19" t="s">
        <v>42</v>
      </c>
      <c r="C47" s="19" t="s">
        <v>43</v>
      </c>
      <c r="D47" s="19" t="s">
        <v>10</v>
      </c>
      <c r="E47" s="19" t="s">
        <v>79</v>
      </c>
      <c r="F47" s="19" t="s">
        <v>11</v>
      </c>
      <c r="G47" s="28"/>
      <c r="H47" s="28">
        <v>200000</v>
      </c>
      <c r="I47" s="28">
        <v>200000</v>
      </c>
      <c r="J47" s="28">
        <v>100000</v>
      </c>
    </row>
    <row r="48" spans="1:10">
      <c r="G48" s="54">
        <f>SUM(G47)</f>
        <v>0</v>
      </c>
      <c r="H48" s="54">
        <f t="shared" ref="H48:J48" si="8">SUM(H47)</f>
        <v>200000</v>
      </c>
      <c r="I48" s="54">
        <f t="shared" si="8"/>
        <v>200000</v>
      </c>
      <c r="J48" s="54">
        <f t="shared" si="8"/>
        <v>100000</v>
      </c>
    </row>
    <row r="49" spans="2:9" hidden="1"/>
    <row r="50" spans="2:9" hidden="1"/>
    <row r="52" spans="2:9">
      <c r="B52" s="55" t="s">
        <v>82</v>
      </c>
      <c r="C52" s="55"/>
      <c r="D52" s="55"/>
      <c r="E52" s="55"/>
      <c r="F52" s="55"/>
      <c r="G52" s="54">
        <f>G9+G18+G32+G36+G41+G45+G48</f>
        <v>3927775.83</v>
      </c>
      <c r="H52" s="54">
        <f>H9+H18+H32+H36+H41+H45+H48+H24</f>
        <v>3561500</v>
      </c>
      <c r="I52" s="54">
        <f>I9+I18+I32+I36+I41+I45+I48+I24</f>
        <v>4284796</v>
      </c>
    </row>
  </sheetData>
  <mergeCells count="25">
    <mergeCell ref="H43:H44"/>
    <mergeCell ref="I43:I44"/>
    <mergeCell ref="F2:F4"/>
    <mergeCell ref="G2:J2"/>
    <mergeCell ref="A46:J46"/>
    <mergeCell ref="A10:J10"/>
    <mergeCell ref="A42:J42"/>
    <mergeCell ref="A37:J37"/>
    <mergeCell ref="A6:J6"/>
    <mergeCell ref="A19:J19"/>
    <mergeCell ref="A20:J20"/>
    <mergeCell ref="A33:J33"/>
    <mergeCell ref="A25:J25"/>
    <mergeCell ref="A43:A44"/>
    <mergeCell ref="B43:B44"/>
    <mergeCell ref="C43:C44"/>
    <mergeCell ref="D43:D44"/>
    <mergeCell ref="E43:E44"/>
    <mergeCell ref="F43:F44"/>
    <mergeCell ref="G43:G44"/>
    <mergeCell ref="A2:A4"/>
    <mergeCell ref="B2:B4"/>
    <mergeCell ref="C2:C4"/>
    <mergeCell ref="D2:D4"/>
    <mergeCell ref="E2:E4"/>
  </mergeCells>
  <pageMargins left="0.70866141732283472" right="0" top="0.78740157480314965" bottom="0" header="0.31496062992125984" footer="0.19685039370078741"/>
  <pageSetup paperSize="9" orientation="landscape" horizontalDpi="180" verticalDpi="180" r:id="rId1"/>
  <headerFooter>
    <oddHeader>&amp;Rприложение  к МП "Развитие  ЖКХ  МО "Усть-Лужское сельское поселение"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2020-02-14T08:22:53Z</dcterms:modified>
</cp:coreProperties>
</file>