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<sst xmlns="http://schemas.openxmlformats.org/spreadsheetml/2006/main" count="120" uniqueCount="118">
  <si>
    <t>Код бюджетной классификации</t>
  </si>
  <si>
    <t>НАЛОГИ НА ИМУЩЕСТВО</t>
  </si>
  <si>
    <t>БЕЗВОЗМЕЗДНЫЕ ПОСТУПЛЕНИЯ</t>
  </si>
  <si>
    <t xml:space="preserve">  к решению Совета депутатов</t>
  </si>
  <si>
    <t xml:space="preserve">   МО «Усть-Лужское сельское поселение» 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</si>
  <si>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</si>
  <si>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</si>
  <si>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</si>
  <si>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</si>
  <si>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межбюджетные трансферты, передаваемые бюджетам поселений</t>
  </si>
  <si>
    <t>Доходы бюджета - всего</t>
  </si>
  <si>
    <t>в том числе: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</si>
  <si>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</si>
  <si>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</si>
  <si>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</si>
  <si>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</si>
  <si>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</si>
  <si>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</si>
  <si>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</si>
  <si>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</si>
  <si>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</si>
  <si>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</si>
  <si>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Сумма (тыс. руб.)</t>
  </si>
  <si>
    <t>000 1 00 00 00000 0000 000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</si>
  <si>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</si>
  <si>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</si>
  <si>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</si>
  <si>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отновных средств по указанному имуществу</t>
  </si>
  <si>
    <t>182 1 01 00 00000 0000 000</t>
  </si>
  <si>
    <t>182 1 01 02 01001 0000 110</t>
  </si>
  <si>
    <t>182 1 01 02 02001 0000 110</t>
  </si>
  <si>
    <t>182 1 01 02 03001 0000 110</t>
  </si>
  <si>
    <t>182 1 06 01 03010 0000 110</t>
  </si>
  <si>
    <t>182 1 06 00 00000 0000 000</t>
  </si>
  <si>
    <t>182 1 09 00 00000 0000 000</t>
  </si>
  <si>
    <t>182 1 09 04 05310 0000 110</t>
  </si>
  <si>
    <t>911 1 14 00 00000 0000 000</t>
  </si>
  <si>
    <t>911 1 08 00 00000 0000 000</t>
  </si>
  <si>
    <t>911 1 08 04 02001 0000 110</t>
  </si>
  <si>
    <t>911 1 11 00 00000 0000 000</t>
  </si>
  <si>
    <t>925 1 11 05 01310 0000 120</t>
  </si>
  <si>
    <t>911 1 11 09 04510 0000 120</t>
  </si>
  <si>
    <t>911 1 13 00 00000 0000 000</t>
  </si>
  <si>
    <t>911 1 13 01 99510 0000 130</t>
  </si>
  <si>
    <t>911 1 13 02 99510 0000 130</t>
  </si>
  <si>
    <t>911 1 16 00 00000 0000 000</t>
  </si>
  <si>
    <t>911 2 00 00 00000 0000 000</t>
  </si>
  <si>
    <t>911 2 19 00 00000 0000 000</t>
  </si>
  <si>
    <t>911 2 19 05 00010 0000 151</t>
  </si>
  <si>
    <t>925 1 14 06 01310 0000 430</t>
  </si>
  <si>
    <t>925 1 14 00 00000 0000 000</t>
  </si>
  <si>
    <t>Прочие поступления от денежных взысканий (штрафов) и иных сумм в возмещение ущерба, зачисляемые в бюджеты поселений</t>
  </si>
  <si>
    <t>911 1 16 90 05001 0000 140</t>
  </si>
  <si>
    <t>925 1 11 00 00000 0000 000</t>
  </si>
  <si>
    <t>182 1 06 06 03310 0000 110</t>
  </si>
  <si>
    <t>182 1 06 06 04310 0000 110</t>
  </si>
  <si>
    <t>911 1 11 05 07510 0000 120</t>
  </si>
  <si>
    <t>Доходы от сдачи в аренду имущества, составляющего казну сельских поселений (за исключением земельных участков)</t>
  </si>
  <si>
    <t>911 1 14 02 05310 0000 440</t>
  </si>
  <si>
    <t>100 1 03 02000 01 0000 100</t>
  </si>
  <si>
    <t>Акцизы по подакцизным товарам (продукции), производимым на территории Российской Федерации</t>
  </si>
  <si>
    <t>100 10302230010000110</t>
  </si>
  <si>
    <t>100 10302240010000110</t>
  </si>
  <si>
    <t>100 10302250010000110</t>
  </si>
  <si>
    <t>100 10302260010000110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</si>
  <si>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</si>
  <si>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</si>
  <si>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</si>
  <si>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 Прочие субсидии бюджетам сельских поселений</t>
  </si>
  <si>
    <t>Приложение  1</t>
  </si>
  <si>
    <t>911 2 02 15002 10 0000 151</t>
  </si>
  <si>
    <t>Дотации бюджетам сельских поселений на поддержку мер по обеспечению сбалансированности бюджетов</t>
  </si>
  <si>
    <t>Единый сельскохозяйственный налог</t>
  </si>
  <si>
    <t>182 1 05 03010 01 0000 110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</si>
  <si>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</si>
  <si>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911 1 11 05035 10 0000 120</t>
  </si>
  <si>
    <t>911 2 02 20216 10 0000 151</t>
  </si>
  <si>
    <t>911 2 02 29999 10 0000 151</t>
  </si>
  <si>
    <t>911 2 02 35118 10 0000 151</t>
  </si>
  <si>
    <t>911 2 02 30024 10 0000 151</t>
  </si>
  <si>
    <t>9112.02.49999.10.0000.151</t>
  </si>
  <si>
    <t>911 2 02 15001 10 0000 151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</si>
  <si>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</si>
  <si>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</si>
  <si>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</si>
  <si>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</si>
  <si>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</si>
  <si>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</si>
  <si>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</si>
  <si>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</si>
  <si>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182 1 05 03010 01 1000 110</t>
  </si>
  <si>
    <t>182 1 05 03010 01 2100 110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</si>
  <si>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</si>
  <si>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</si>
  <si>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</si>
  <si>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</si>
  <si>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</si>
  <si>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</si>
  <si>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</si>
  <si>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</si>
  <si>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911 1 16 33050 10 0000 140</t>
  </si>
  <si>
    <t>141 1 16 90050 10 0000 140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</si>
  <si>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</si>
  <si>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</si>
  <si>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911 2 02 20302 10 0000 150</t>
  </si>
  <si>
    <t>Субсидии бюджетам сельских поселений на реализацию мероприятий по обеспечению жильем молодых семей</t>
  </si>
  <si>
    <t>911 2 02 25497 10 0000 15</t>
  </si>
  <si>
    <t>911 2 02 20299 10 0000 150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</si>
  <si>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</si>
  <si>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</si>
  <si>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911 2 02 45160 10 0000 150</t>
  </si>
  <si>
    <t>911 2 02 45550 10 0000 150</t>
  </si>
  <si>
    <t>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</si>
  <si>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</t>
  </si>
  <si>
    <t>911 2 04 05000 10 0000 150</t>
  </si>
  <si>
    <t>911 2 04 00000 00 0000 000</t>
  </si>
  <si>
    <t xml:space="preserve">  № ___ от ___________ 2020года</t>
  </si>
  <si>
    <t>Показатели исполнения доходов бюджета МО «Усть-Лужское сельское поселение» за 2019 год                     по кодам классификации доходов бюджета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</si>
</sst>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#,##0.00;\ \-\ #,##0.00;\ \-"/>
    <numFmt numFmtId="188" formatCode="0.00;[Red]\-0.00"/>
    <numFmt numFmtId="189" formatCode="?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181" fontId="4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/>
    </xf>
    <xf numFmtId="181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79" fontId="5" fillId="0" borderId="11" xfId="58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right" wrapText="1"/>
      <protection/>
    </xf>
    <xf numFmtId="18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wrapText="1"/>
      <protection/>
    </xf>
    <xf numFmtId="18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67.140625" style="5" customWidth="1"/>
    <col min="2" max="2" width="27.57421875" style="5" customWidth="1"/>
    <col min="3" max="3" width="16.140625" style="5" customWidth="1"/>
    <col min="4" max="16384" width="9.140625" style="5" customWidth="1"/>
  </cols>
  <sheetData>
    <row r="1" spans="1:3" ht="16.5">
      <c r="A1" s="3"/>
      <c r="B1" s="24" t="s">
        <v>69</v>
      </c>
      <c r="C1" s="25"/>
    </row>
    <row r="2" spans="1:3" ht="16.5">
      <c r="A2" s="3"/>
      <c r="B2" s="26" t="s">
        <v>3</v>
      </c>
      <c r="C2" s="25"/>
    </row>
    <row r="3" spans="1:3" ht="16.5">
      <c r="A3" s="3"/>
      <c r="B3" s="26" t="s">
        <v>4</v>
      </c>
      <c r="C3" s="25"/>
    </row>
    <row r="4" spans="1:3" ht="15.75">
      <c r="A4" s="7"/>
      <c r="B4" s="26" t="s">
        <v>116</v>
      </c>
      <c r="C4" s="25"/>
    </row>
    <row r="5" spans="1:3" ht="15.75">
      <c r="A5" s="7"/>
      <c r="B5" s="6"/>
      <c r="C5" s="4"/>
    </row>
    <row r="6" spans="1:3" ht="42" customHeight="1">
      <c r="A6" s="21" t="s">
        <v>117</v>
      </c>
      <c r="B6" s="21"/>
      <c r="C6" s="22"/>
    </row>
    <row r="7" spans="1:3" ht="16.5">
      <c r="A7" s="23"/>
      <c r="B7" s="23"/>
      <c r="C7" s="3"/>
    </row>
    <row r="8" spans="1:3" ht="31.5">
      <c r="A8" s="8" t="s">
        <v>21</v>
      </c>
      <c r="B8" s="9" t="s">
        <v>0</v>
      </c>
      <c r="C8" s="8" t="s">
        <v>22</v>
      </c>
    </row>
    <row r="9" spans="1:4" ht="15.75">
      <c r="A9" s="10" t="s">
        <v>10</v>
      </c>
      <c r="B9" s="10"/>
      <c r="C9" s="1">
        <f>SUM(C11,C48)</f>
        <v>59710.58437</v>
      </c>
      <c r="D9" s="20"/>
    </row>
    <row r="10" spans="1:3" ht="15.75">
      <c r="A10" s="11" t="s">
        <v>11</v>
      </c>
      <c r="B10" s="12"/>
      <c r="C10" s="13"/>
    </row>
    <row r="11" spans="1:4" ht="15.75">
      <c r="A11" s="14" t="s">
        <v>5</v>
      </c>
      <c r="B11" s="15" t="s">
        <v>23</v>
      </c>
      <c r="C11" s="1">
        <f>SUM(C14,C18,C26,C30,C32,C34,C38,C41,C43,C65,C67,C23)</f>
        <v>30131.475889999998</v>
      </c>
      <c r="D11" s="19"/>
    </row>
    <row r="12" spans="1:3" ht="15.75" hidden="1">
      <c r="A12" s="14"/>
      <c r="B12" s="15"/>
      <c r="C12" s="1"/>
    </row>
    <row r="13" spans="1:3" ht="15.75" hidden="1">
      <c r="A13" s="14"/>
      <c r="B13" s="15"/>
      <c r="C13" s="1"/>
    </row>
    <row r="14" spans="1:3" ht="15.75">
      <c r="A14" s="14" t="s">
        <v>24</v>
      </c>
      <c r="B14" s="15" t="s">
        <v>28</v>
      </c>
      <c r="C14" s="1">
        <f>SUM(C15:C17)</f>
        <v>17675.6</v>
      </c>
    </row>
    <row r="15" spans="1:3" ht="87.75" customHeight="1">
      <c r="A15" s="16" t="s">
        <v>82</v>
      </c>
      <c r="B15" s="17" t="s">
        <v>29</v>
      </c>
      <c r="C15" s="2">
        <v>17620.5</v>
      </c>
    </row>
    <row r="16" spans="1:3" ht="110.25" hidden="1">
      <c r="A16" s="16" t="s">
        <v>25</v>
      </c>
      <c r="B16" s="17" t="s">
        <v>30</v>
      </c>
      <c r="C16" s="2">
        <v>0</v>
      </c>
    </row>
    <row r="17" spans="1:3" ht="47.25">
      <c r="A17" s="16" t="s">
        <v>83</v>
      </c>
      <c r="B17" s="17" t="s">
        <v>31</v>
      </c>
      <c r="C17" s="2">
        <v>55.1</v>
      </c>
    </row>
    <row r="18" spans="1:3" ht="31.5">
      <c r="A18" s="14" t="s">
        <v>60</v>
      </c>
      <c r="B18" s="15" t="s">
        <v>59</v>
      </c>
      <c r="C18" s="1">
        <f>SUM(C19:C22)</f>
        <v>2523.65847</v>
      </c>
    </row>
    <row r="19" spans="1:3" ht="60">
      <c r="A19" s="34" t="s">
        <v>84</v>
      </c>
      <c r="B19" s="27" t="s">
        <v>61</v>
      </c>
      <c r="C19" s="35">
        <f>1148726.78/1000</f>
        <v>1148.72678</v>
      </c>
    </row>
    <row r="20" spans="1:3" ht="75">
      <c r="A20" s="36" t="s">
        <v>85</v>
      </c>
      <c r="B20" s="27" t="s">
        <v>62</v>
      </c>
      <c r="C20" s="35">
        <f>8443.45/1000</f>
        <v>8.44345</v>
      </c>
    </row>
    <row r="21" spans="1:3" ht="95.25" customHeight="1">
      <c r="A21" s="36" t="s">
        <v>86</v>
      </c>
      <c r="B21" s="27" t="s">
        <v>63</v>
      </c>
      <c r="C21" s="35">
        <f>1534702.99/1000</f>
        <v>1534.70299</v>
      </c>
    </row>
    <row r="22" spans="1:3" ht="68.25" customHeight="1">
      <c r="A22" s="37" t="s">
        <v>87</v>
      </c>
      <c r="B22" s="27" t="s">
        <v>64</v>
      </c>
      <c r="C22" s="35">
        <f>-168214.75/1000</f>
        <v>-168.21475</v>
      </c>
    </row>
    <row r="23" spans="1:3" ht="27" customHeight="1">
      <c r="A23" s="29" t="s">
        <v>72</v>
      </c>
      <c r="B23" s="30" t="s">
        <v>73</v>
      </c>
      <c r="C23" s="31">
        <f>SUM(C24:C25)</f>
        <v>1417.7</v>
      </c>
    </row>
    <row r="24" spans="1:3" ht="47.25">
      <c r="A24" s="38" t="s">
        <v>88</v>
      </c>
      <c r="B24" s="39" t="s">
        <v>90</v>
      </c>
      <c r="C24" s="40">
        <f>1411150/1000</f>
        <v>1411.15</v>
      </c>
    </row>
    <row r="25" spans="1:3" ht="31.5">
      <c r="A25" s="38" t="s">
        <v>89</v>
      </c>
      <c r="B25" s="39" t="s">
        <v>91</v>
      </c>
      <c r="C25" s="40">
        <f>6550/1000</f>
        <v>6.55</v>
      </c>
    </row>
    <row r="26" spans="1:3" ht="15.75">
      <c r="A26" s="14" t="s">
        <v>1</v>
      </c>
      <c r="B26" s="15" t="s">
        <v>33</v>
      </c>
      <c r="C26" s="1">
        <f>SUM(C27:C29)</f>
        <v>3062.0782099999997</v>
      </c>
    </row>
    <row r="27" spans="1:3" ht="47.25">
      <c r="A27" s="41" t="s">
        <v>94</v>
      </c>
      <c r="B27" s="17" t="s">
        <v>32</v>
      </c>
      <c r="C27" s="42">
        <f>225800.91/1000</f>
        <v>225.80091000000002</v>
      </c>
    </row>
    <row r="28" spans="1:3" ht="31.5">
      <c r="A28" s="41" t="s">
        <v>92</v>
      </c>
      <c r="B28" s="17" t="s">
        <v>54</v>
      </c>
      <c r="C28" s="42">
        <f>1643780.79/1000</f>
        <v>1643.78079</v>
      </c>
    </row>
    <row r="29" spans="1:3" ht="31.5">
      <c r="A29" s="41" t="s">
        <v>93</v>
      </c>
      <c r="B29" s="17" t="s">
        <v>55</v>
      </c>
      <c r="C29" s="42">
        <f>1192496.51/1000</f>
        <v>1192.49651</v>
      </c>
    </row>
    <row r="30" spans="1:3" ht="15.75">
      <c r="A30" s="14" t="s">
        <v>6</v>
      </c>
      <c r="B30" s="15" t="s">
        <v>37</v>
      </c>
      <c r="C30" s="1">
        <f>SUM(C31)</f>
        <v>16.5</v>
      </c>
    </row>
    <row r="31" spans="1:3" ht="52.5" customHeight="1">
      <c r="A31" s="16" t="s">
        <v>95</v>
      </c>
      <c r="B31" s="17" t="s">
        <v>38</v>
      </c>
      <c r="C31" s="2">
        <v>16.5</v>
      </c>
    </row>
    <row r="32" spans="1:3" ht="47.25" hidden="1">
      <c r="A32" s="14" t="s">
        <v>12</v>
      </c>
      <c r="B32" s="15" t="s">
        <v>34</v>
      </c>
      <c r="C32" s="1">
        <f>SUM(C33)</f>
        <v>0</v>
      </c>
    </row>
    <row r="33" spans="1:3" ht="31.5" hidden="1">
      <c r="A33" s="16" t="s">
        <v>13</v>
      </c>
      <c r="B33" s="17" t="s">
        <v>35</v>
      </c>
      <c r="C33" s="2"/>
    </row>
    <row r="34" spans="1:3" ht="47.25">
      <c r="A34" s="14" t="s">
        <v>7</v>
      </c>
      <c r="B34" s="15" t="s">
        <v>39</v>
      </c>
      <c r="C34" s="1">
        <f>SUM(C35:C37)</f>
        <v>1057.93418</v>
      </c>
    </row>
    <row r="35" spans="1:3" ht="63" customHeight="1">
      <c r="A35" s="41" t="s">
        <v>74</v>
      </c>
      <c r="B35" s="17" t="s">
        <v>75</v>
      </c>
      <c r="C35" s="42">
        <f>28620/1000</f>
        <v>28.62</v>
      </c>
    </row>
    <row r="36" spans="1:3" ht="31.5">
      <c r="A36" s="41" t="s">
        <v>57</v>
      </c>
      <c r="B36" s="17" t="s">
        <v>56</v>
      </c>
      <c r="C36" s="42">
        <f>779699.55/1000</f>
        <v>779.69955</v>
      </c>
    </row>
    <row r="37" spans="1:3" ht="78.75">
      <c r="A37" s="41" t="s">
        <v>96</v>
      </c>
      <c r="B37" s="17" t="s">
        <v>41</v>
      </c>
      <c r="C37" s="42">
        <f>249614.63/1000</f>
        <v>249.61463</v>
      </c>
    </row>
    <row r="38" spans="1:3" ht="31.5">
      <c r="A38" s="14" t="s">
        <v>14</v>
      </c>
      <c r="B38" s="15" t="s">
        <v>42</v>
      </c>
      <c r="C38" s="1">
        <f>SUM(C39:C40)</f>
        <v>4107.90503</v>
      </c>
    </row>
    <row r="39" spans="1:3" ht="31.5">
      <c r="A39" s="41" t="s">
        <v>97</v>
      </c>
      <c r="B39" s="17" t="s">
        <v>43</v>
      </c>
      <c r="C39" s="42">
        <f>162933.5/1000</f>
        <v>162.9335</v>
      </c>
    </row>
    <row r="40" spans="1:3" ht="31.5">
      <c r="A40" s="41" t="s">
        <v>98</v>
      </c>
      <c r="B40" s="17" t="s">
        <v>44</v>
      </c>
      <c r="C40" s="42">
        <f>3944971.53/1000</f>
        <v>3944.97153</v>
      </c>
    </row>
    <row r="41" spans="1:3" ht="31.5">
      <c r="A41" s="14" t="s">
        <v>8</v>
      </c>
      <c r="B41" s="15" t="s">
        <v>36</v>
      </c>
      <c r="C41" s="1">
        <f>SUM(C42)</f>
        <v>35.8</v>
      </c>
    </row>
    <row r="42" spans="1:3" ht="78.75">
      <c r="A42" s="16" t="s">
        <v>27</v>
      </c>
      <c r="B42" s="17" t="s">
        <v>58</v>
      </c>
      <c r="C42" s="2">
        <v>35.8</v>
      </c>
    </row>
    <row r="43" spans="1:3" ht="15.75">
      <c r="A43" s="14" t="s">
        <v>16</v>
      </c>
      <c r="B43" s="15" t="s">
        <v>45</v>
      </c>
      <c r="C43" s="1">
        <f>SUM(C44:C46)</f>
        <v>234.3</v>
      </c>
    </row>
    <row r="44" spans="1:3" ht="63">
      <c r="A44" s="16" t="s">
        <v>99</v>
      </c>
      <c r="B44" s="17" t="s">
        <v>100</v>
      </c>
      <c r="C44" s="2">
        <v>213.3</v>
      </c>
    </row>
    <row r="45" spans="1:3" ht="31.5" hidden="1">
      <c r="A45" s="16" t="s">
        <v>51</v>
      </c>
      <c r="B45" s="17" t="s">
        <v>52</v>
      </c>
      <c r="C45" s="2"/>
    </row>
    <row r="46" spans="1:3" ht="47.25">
      <c r="A46" s="16" t="s">
        <v>65</v>
      </c>
      <c r="B46" s="18" t="s">
        <v>101</v>
      </c>
      <c r="C46" s="2">
        <v>21</v>
      </c>
    </row>
    <row r="47" spans="1:3" ht="15.75" hidden="1">
      <c r="A47" s="16"/>
      <c r="B47" s="18"/>
      <c r="C47" s="2"/>
    </row>
    <row r="48" spans="1:3" ht="15.75">
      <c r="A48" s="14" t="s">
        <v>2</v>
      </c>
      <c r="B48" s="15" t="s">
        <v>46</v>
      </c>
      <c r="C48" s="1">
        <f>SUM(C49:C62)+C68</f>
        <v>29579.108480000003</v>
      </c>
    </row>
    <row r="49" spans="1:3" ht="31.5">
      <c r="A49" s="16" t="s">
        <v>66</v>
      </c>
      <c r="B49" s="17" t="s">
        <v>81</v>
      </c>
      <c r="C49" s="2">
        <v>752.5</v>
      </c>
    </row>
    <row r="50" spans="1:3" ht="31.5" hidden="1">
      <c r="A50" s="16" t="s">
        <v>71</v>
      </c>
      <c r="B50" s="17" t="s">
        <v>70</v>
      </c>
      <c r="C50" s="2"/>
    </row>
    <row r="51" spans="1:3" ht="114" customHeight="1">
      <c r="A51" s="28" t="s">
        <v>102</v>
      </c>
      <c r="B51" s="32" t="s">
        <v>107</v>
      </c>
      <c r="C51" s="43">
        <f>6883008.07/1000</f>
        <v>6883.00807</v>
      </c>
    </row>
    <row r="52" spans="1:3" ht="94.5">
      <c r="A52" s="44" t="s">
        <v>103</v>
      </c>
      <c r="B52" s="39" t="s">
        <v>104</v>
      </c>
      <c r="C52" s="40">
        <f>3187600.41/1000</f>
        <v>3187.60041</v>
      </c>
    </row>
    <row r="53" spans="1:3" ht="78.75">
      <c r="A53" s="16" t="s">
        <v>67</v>
      </c>
      <c r="B53" s="17" t="s">
        <v>76</v>
      </c>
      <c r="C53" s="2">
        <v>978.3</v>
      </c>
    </row>
    <row r="54" spans="1:3" ht="31.5">
      <c r="A54" s="16" t="s">
        <v>105</v>
      </c>
      <c r="B54" s="17" t="s">
        <v>106</v>
      </c>
      <c r="C54" s="2">
        <v>2080.2</v>
      </c>
    </row>
    <row r="55" spans="1:3" ht="15.75">
      <c r="A55" s="16" t="s">
        <v>68</v>
      </c>
      <c r="B55" s="17" t="s">
        <v>77</v>
      </c>
      <c r="C55" s="2">
        <v>2726.4</v>
      </c>
    </row>
    <row r="56" spans="1:3" ht="47.25">
      <c r="A56" s="16" t="s">
        <v>17</v>
      </c>
      <c r="B56" s="17" t="s">
        <v>78</v>
      </c>
      <c r="C56" s="2">
        <v>278.3</v>
      </c>
    </row>
    <row r="57" spans="1:3" ht="31.5">
      <c r="A57" s="16" t="s">
        <v>18</v>
      </c>
      <c r="B57" s="17" t="s">
        <v>79</v>
      </c>
      <c r="C57" s="2">
        <v>3.5</v>
      </c>
    </row>
    <row r="58" spans="1:3" ht="63">
      <c r="A58" s="38" t="s">
        <v>108</v>
      </c>
      <c r="B58" s="39" t="s">
        <v>110</v>
      </c>
      <c r="C58" s="2">
        <v>9297</v>
      </c>
    </row>
    <row r="59" spans="1:3" ht="47.25">
      <c r="A59" s="38" t="s">
        <v>109</v>
      </c>
      <c r="B59" s="39" t="s">
        <v>111</v>
      </c>
      <c r="C59" s="2">
        <v>73</v>
      </c>
    </row>
    <row r="60" spans="1:3" ht="31.5">
      <c r="A60" s="16" t="s">
        <v>9</v>
      </c>
      <c r="B60" s="17" t="s">
        <v>80</v>
      </c>
      <c r="C60" s="2">
        <v>2462.9</v>
      </c>
    </row>
    <row r="61" spans="1:3" ht="15.75">
      <c r="A61" s="16"/>
      <c r="B61" s="17"/>
      <c r="C61" s="2"/>
    </row>
    <row r="62" spans="1:3" ht="47.25">
      <c r="A62" s="14" t="s">
        <v>19</v>
      </c>
      <c r="B62" s="15" t="s">
        <v>47</v>
      </c>
      <c r="C62" s="1">
        <f>SUM(C63)</f>
        <v>-266.8</v>
      </c>
    </row>
    <row r="63" spans="1:3" ht="47.25">
      <c r="A63" s="16" t="s">
        <v>20</v>
      </c>
      <c r="B63" s="17" t="s">
        <v>48</v>
      </c>
      <c r="C63" s="2">
        <v>-266.8</v>
      </c>
    </row>
    <row r="64" spans="1:3" ht="47.25" hidden="1">
      <c r="A64" s="14" t="s">
        <v>7</v>
      </c>
      <c r="B64" s="15" t="s">
        <v>53</v>
      </c>
      <c r="C64" s="1">
        <f>SUM(C65)</f>
        <v>0</v>
      </c>
    </row>
    <row r="65" spans="1:3" ht="78.75" hidden="1">
      <c r="A65" s="16" t="s">
        <v>26</v>
      </c>
      <c r="B65" s="17" t="s">
        <v>40</v>
      </c>
      <c r="C65" s="2"/>
    </row>
    <row r="66" spans="1:3" ht="31.5" hidden="1">
      <c r="A66" s="14" t="s">
        <v>8</v>
      </c>
      <c r="B66" s="15" t="s">
        <v>50</v>
      </c>
      <c r="C66" s="1">
        <f>SUM(C67)</f>
        <v>0</v>
      </c>
    </row>
    <row r="67" spans="1:3" ht="47.25" hidden="1">
      <c r="A67" s="16" t="s">
        <v>15</v>
      </c>
      <c r="B67" s="17" t="s">
        <v>49</v>
      </c>
      <c r="C67" s="2"/>
    </row>
    <row r="68" spans="1:3" ht="31.5">
      <c r="A68" s="45" t="s">
        <v>113</v>
      </c>
      <c r="B68" s="46" t="s">
        <v>115</v>
      </c>
      <c r="C68" s="33">
        <v>1123.2</v>
      </c>
    </row>
    <row r="69" spans="1:3" ht="31.5">
      <c r="A69" s="38" t="s">
        <v>112</v>
      </c>
      <c r="B69" s="46" t="s">
        <v>114</v>
      </c>
      <c r="C69" s="33">
        <v>1123.2</v>
      </c>
    </row>
  </sheetData>
  <sheetProtection/>
  <mergeCells count="6">
    <mergeCell ref="A6:C6"/>
    <mergeCell ref="A7:B7"/>
    <mergeCell ref="B1:C1"/>
    <mergeCell ref="B2:C2"/>
    <mergeCell ref="B3:C3"/>
    <mergeCell ref="B4:C4"/>
  </mergeCells>
  <printOptions/>
  <pageMargins left="0.984251968503937" right="0.3937007874015748" top="0.5905511811023623" bottom="0.3937007874015748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2019-04-09T11:07:19Z</cp:lastPrinted>
  <dcterms:created xsi:type="dcterms:W3CDTF">1996-10-08T23:32:33Z</dcterms:created>
  <dcterms:modified xsi:type="dcterms:W3CDTF">2020-04-10T14:12:38Z</dcterms:modified>
  <cp:category/>
  <cp:version/>
  <cp:contentType/>
  <cp:contentStatus/>
</cp:coreProperties>
</file>