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externalReferences>
    <externalReference r:id="rId4"/>
  </externalReferences>
  <definedNames>
    <definedName name="_xlnm.Print_Area" localSheetId="0">'2018'!$A$1:$F$47</definedName>
  </definedNames>
  <calcPr fullCalcOnLoad="1"/>
</workbook>
</file>

<file path=xl/sharedStrings.xml><?xml version="1.0" encoding="utf-8"?>
<sst xmlns="http://schemas.openxmlformats.org/spreadsheetml/2006/main" count="76" uniqueCount="76">
  <si>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</si>
  <si>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</si>
  <si>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</si>
  <si>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</si>
  <si>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</si>
  <si>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</si>
  <si>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</si>
  <si>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</si>
  <si>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</si>
  <si>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</si>
  <si>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</si>
  <si>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</si>
  <si>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</si>
  <si>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</si>
  <si>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</si>
  <si>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</si>
  <si>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</si>
  <si>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</si>
  <si>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</si>
  <si>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</si>
  <si>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</si>
  <si>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</si>
  <si>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</si>
  <si>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</si>
  <si>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</si>
  <si>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</si>
  <si>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</si>
  <si>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</si>
  <si>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</si>
  <si>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</si>
  <si>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</si>
  <si>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</si>
  <si>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</si>
  <si>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</si>
  <si>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</si>
  <si>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</si>
  <si>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</si>
  <si>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</si>
  <si>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</si>
  <si>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</si>
  <si>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</si>
  <si>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</si>
  <si>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</si>
  <si>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</si>
  <si>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</si>
  <si>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</si>
  <si>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</si>
  <si>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</si>
  <si>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</si>
  <si>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</si>
  <si>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 xml:space="preserve">поступления доходов в  бюджет муниципального образования «Усть-Лужское сельское поселение»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</si>
  <si>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</si>
  <si>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</si>
  <si>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</si>
  <si>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</si>
  <si>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</si>
  <si>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</si>
  <si>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</si>
  <si>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</si>
  <si>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</si>
  <si>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</si>
  <si>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</si>
  <si>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</si>
  <si>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</si>
  <si>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</si>
  <si>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на 2018 год и на плановый период 2019-2020 годы</t>
  </si>
  <si>
    <t>2018 год</t>
  </si>
  <si>
    <t>2019 год</t>
  </si>
  <si>
    <t>2020 годы</t>
  </si>
  <si>
    <t>1 16 90000 00 0000 140</t>
  </si>
  <si>
    <t xml:space="preserve">1 16 00000 00 0000 000 </t>
  </si>
  <si>
    <t>ШТРАФЫ, САНКЦИИ, ВОЗМЕЩЕНИЕ УЩЕРБА</t>
  </si>
  <si>
    <t xml:space="preserve">Прочие поступления от денежных взысканий (штрафов) и иных сумм в возмещение ущерба
</t>
  </si>
  <si>
    <t>1 13 02000 00 0000 130</t>
  </si>
  <si>
    <t>Доходы от компенсации затрат государства</t>
  </si>
  <si>
    <t>от 11.09.2018 № 266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</si>
</sst>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2" borderId="0" xfId="0" applyFont="1" applyFill="1" applyAlignment="1">
      <alignment horizontal="right"/>
    </xf>
    <xf numFmtId="181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1" fontId="3" fillId="0" borderId="12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5;&#1083;&#1100;&#1095;&#1091;&#1075;&#1080;&#1085;&#1072;%20&#1058;&#1057;\Downloads\&#1055;&#1088;&#1080;&#1083;&#1086;&#1078;&#1077;&#1085;&#1080;&#1077;%202%20%20&#1041;&#1077;&#1079;&#1074;&#1086;&#1079;&#1084;&#1077;&#1079;&#1076;&#1085;&#1099;&#1077;%20&#1087;&#1086;&#1089;&#1090;&#1091;&#1087;&#1083;&#1077;&#1085;&#1080;&#1103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17463.699999999997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C42" sqref="C42"/>
    </sheetView>
  </sheetViews>
  <sheetFormatPr defaultColWidth="9.140625" defaultRowHeight="12.75" outlineLevelRow="1"/>
  <cols>
    <col min="1" max="1" width="25.00390625" style="5" customWidth="1"/>
    <col min="2" max="2" width="69.00390625" style="5" customWidth="1"/>
    <col min="3" max="3" width="11.28125" style="5" customWidth="1"/>
    <col min="4" max="4" width="0" style="5" hidden="1" customWidth="1"/>
    <col min="5" max="5" width="9.7109375" style="5" customWidth="1"/>
    <col min="6" max="6" width="11.8515625" style="5" customWidth="1"/>
    <col min="7" max="8" width="9.140625" style="5" customWidth="1"/>
    <col min="9" max="9" width="7.7109375" style="5" customWidth="1"/>
    <col min="10" max="16384" width="9.140625" style="5" customWidth="1"/>
  </cols>
  <sheetData>
    <row r="1" spans="2:6" ht="15" customHeight="1">
      <c r="B1" s="6"/>
      <c r="E1" s="32" t="s">
        <v>63</v>
      </c>
      <c r="F1" s="32"/>
    </row>
    <row r="2" spans="2:6" ht="15" customHeight="1">
      <c r="B2" s="6"/>
      <c r="F2" s="7" t="s">
        <v>64</v>
      </c>
    </row>
    <row r="3" spans="2:6" ht="16.5">
      <c r="B3" s="6"/>
      <c r="F3" s="7" t="s">
        <v>15</v>
      </c>
    </row>
    <row r="4" spans="1:6" ht="14.25" customHeight="1">
      <c r="A4" s="6"/>
      <c r="B4" s="6"/>
      <c r="F4" s="30" t="s">
        <v>75</v>
      </c>
    </row>
    <row r="5" spans="1:3" ht="14.25" customHeight="1">
      <c r="A5" s="6"/>
      <c r="B5" s="6"/>
      <c r="C5" s="8"/>
    </row>
    <row r="6" spans="1:3" ht="16.5">
      <c r="A6" s="36" t="s">
        <v>16</v>
      </c>
      <c r="B6" s="36"/>
      <c r="C6" s="36"/>
    </row>
    <row r="7" spans="1:3" ht="16.5">
      <c r="A7" s="36" t="s">
        <v>50</v>
      </c>
      <c r="B7" s="36"/>
      <c r="C7" s="36"/>
    </row>
    <row r="8" spans="1:3" ht="16.5">
      <c r="A8" s="36" t="s">
        <v>65</v>
      </c>
      <c r="B8" s="36"/>
      <c r="C8" s="36"/>
    </row>
    <row r="9" spans="1:6" ht="16.5" customHeight="1">
      <c r="A9" s="33" t="s">
        <v>0</v>
      </c>
      <c r="B9" s="35" t="s">
        <v>17</v>
      </c>
      <c r="C9" s="31" t="s">
        <v>18</v>
      </c>
      <c r="D9" s="31"/>
      <c r="E9" s="31"/>
      <c r="F9" s="31"/>
    </row>
    <row r="10" spans="1:6" ht="16.5">
      <c r="A10" s="34"/>
      <c r="B10" s="35"/>
      <c r="C10" s="9" t="s">
        <v>66</v>
      </c>
      <c r="D10" s="10"/>
      <c r="E10" s="9" t="s">
        <v>67</v>
      </c>
      <c r="F10" s="9" t="s">
        <v>68</v>
      </c>
    </row>
    <row r="11" spans="1:6" ht="16.5">
      <c r="A11" s="11">
        <v>1</v>
      </c>
      <c r="B11" s="11">
        <v>2</v>
      </c>
      <c r="C11" s="12">
        <v>3</v>
      </c>
      <c r="D11" s="13">
        <f>C11/$C$11%</f>
        <v>100</v>
      </c>
      <c r="E11" s="12">
        <v>4</v>
      </c>
      <c r="F11" s="12">
        <v>5</v>
      </c>
    </row>
    <row r="12" spans="1:6" ht="16.5">
      <c r="A12" s="2" t="s">
        <v>1</v>
      </c>
      <c r="B12" s="14" t="s">
        <v>21</v>
      </c>
      <c r="C12" s="3">
        <f>SUM(C13,C21,C26,C31,C34,C24,C41,C38,C15)</f>
        <v>27855.529999999995</v>
      </c>
      <c r="D12" s="13"/>
      <c r="E12" s="3">
        <f>SUM(E13,E21,E26,E31,E34,E24,E41,E39,E15)</f>
        <v>29311.8</v>
      </c>
      <c r="F12" s="3">
        <f>SUM(F13,F21,F26,F31,F34,F24,F41,F39,F15)</f>
        <v>30905.8</v>
      </c>
    </row>
    <row r="13" spans="1:6" ht="16.5">
      <c r="A13" s="15" t="s">
        <v>2</v>
      </c>
      <c r="B13" s="16" t="s">
        <v>3</v>
      </c>
      <c r="C13" s="3">
        <f>C14</f>
        <v>18567.94</v>
      </c>
      <c r="D13" s="13">
        <f>C13/$C$11%</f>
        <v>618931.3333333333</v>
      </c>
      <c r="E13" s="3">
        <f>E14</f>
        <v>21079</v>
      </c>
      <c r="F13" s="3">
        <f>F14</f>
        <v>22550</v>
      </c>
    </row>
    <row r="14" spans="1:6" ht="16.5">
      <c r="A14" s="15" t="s">
        <v>36</v>
      </c>
      <c r="B14" s="16" t="s">
        <v>29</v>
      </c>
      <c r="C14" s="1">
        <f>19700-1132.06</f>
        <v>18567.94</v>
      </c>
      <c r="E14" s="1">
        <v>21079</v>
      </c>
      <c r="F14" s="1">
        <v>22550</v>
      </c>
    </row>
    <row r="15" spans="1:6" ht="30.75">
      <c r="A15" s="15" t="s">
        <v>37</v>
      </c>
      <c r="B15" s="17" t="s">
        <v>48</v>
      </c>
      <c r="C15" s="3">
        <f>C16</f>
        <v>2400</v>
      </c>
      <c r="E15" s="3">
        <f>E16</f>
        <v>2400</v>
      </c>
      <c r="F15" s="3">
        <f>F16</f>
        <v>2400</v>
      </c>
    </row>
    <row r="16" spans="1:6" ht="30.75">
      <c r="A16" s="18" t="s">
        <v>38</v>
      </c>
      <c r="B16" s="19" t="s">
        <v>49</v>
      </c>
      <c r="C16" s="1">
        <v>2400</v>
      </c>
      <c r="E16" s="1">
        <v>2400</v>
      </c>
      <c r="F16" s="1">
        <v>2400</v>
      </c>
    </row>
    <row r="17" spans="1:6" ht="62.25" hidden="1" outlineLevel="1">
      <c r="A17" s="15" t="s">
        <v>39</v>
      </c>
      <c r="B17" s="17" t="s">
        <v>41</v>
      </c>
      <c r="C17" s="1"/>
      <c r="E17" s="1"/>
      <c r="F17" s="1"/>
    </row>
    <row r="18" spans="1:6" ht="64.5" customHeight="1" hidden="1" outlineLevel="1">
      <c r="A18" s="15" t="s">
        <v>40</v>
      </c>
      <c r="B18" s="17" t="s">
        <v>42</v>
      </c>
      <c r="C18" s="1"/>
      <c r="E18" s="1"/>
      <c r="F18" s="1"/>
    </row>
    <row r="19" spans="1:6" ht="48" customHeight="1" hidden="1" outlineLevel="1">
      <c r="A19" s="15" t="s">
        <v>44</v>
      </c>
      <c r="B19" s="17" t="s">
        <v>43</v>
      </c>
      <c r="C19" s="1"/>
      <c r="E19" s="1"/>
      <c r="F19" s="1"/>
    </row>
    <row r="20" spans="1:6" ht="48.75" customHeight="1" hidden="1" outlineLevel="1">
      <c r="A20" s="15" t="s">
        <v>45</v>
      </c>
      <c r="B20" s="17" t="s">
        <v>46</v>
      </c>
      <c r="C20" s="1"/>
      <c r="E20" s="1"/>
      <c r="F20" s="1"/>
    </row>
    <row r="21" spans="1:6" ht="16.5" collapsed="1">
      <c r="A21" s="15" t="s">
        <v>4</v>
      </c>
      <c r="B21" s="16" t="s">
        <v>5</v>
      </c>
      <c r="C21" s="3">
        <f>C22+C23</f>
        <v>3594</v>
      </c>
      <c r="D21" s="13">
        <f>C21/$C$11%</f>
        <v>119800</v>
      </c>
      <c r="E21" s="3">
        <f>E22+E23</f>
        <v>3712</v>
      </c>
      <c r="F21" s="3">
        <f>F22+F23</f>
        <v>3835</v>
      </c>
    </row>
    <row r="22" spans="1:6" ht="16.5">
      <c r="A22" s="15" t="s">
        <v>25</v>
      </c>
      <c r="B22" s="16" t="s">
        <v>23</v>
      </c>
      <c r="C22" s="1">
        <v>350</v>
      </c>
      <c r="D22" s="13"/>
      <c r="E22" s="1">
        <v>371</v>
      </c>
      <c r="F22" s="1">
        <v>393</v>
      </c>
    </row>
    <row r="23" spans="1:6" ht="24" customHeight="1">
      <c r="A23" s="15" t="s">
        <v>26</v>
      </c>
      <c r="B23" s="16" t="s">
        <v>20</v>
      </c>
      <c r="C23" s="1">
        <v>3244</v>
      </c>
      <c r="E23" s="1">
        <v>3341</v>
      </c>
      <c r="F23" s="1">
        <v>3442</v>
      </c>
    </row>
    <row r="24" spans="1:6" ht="16.5">
      <c r="A24" s="15" t="s">
        <v>6</v>
      </c>
      <c r="B24" s="16" t="s">
        <v>30</v>
      </c>
      <c r="C24" s="3">
        <f>C25</f>
        <v>25</v>
      </c>
      <c r="D24" s="13">
        <f>C24/$C$11%</f>
        <v>833.3333333333334</v>
      </c>
      <c r="E24" s="3">
        <f>E25</f>
        <v>28</v>
      </c>
      <c r="F24" s="3">
        <f>F25</f>
        <v>28</v>
      </c>
    </row>
    <row r="25" spans="1:6" ht="30" customHeight="1">
      <c r="A25" s="15" t="s">
        <v>51</v>
      </c>
      <c r="B25" s="17" t="s">
        <v>52</v>
      </c>
      <c r="C25" s="1">
        <v>25</v>
      </c>
      <c r="D25" s="13"/>
      <c r="E25" s="1">
        <v>28</v>
      </c>
      <c r="F25" s="1">
        <v>28</v>
      </c>
    </row>
    <row r="26" spans="1:6" ht="56.25" customHeight="1">
      <c r="A26" s="15" t="s">
        <v>8</v>
      </c>
      <c r="B26" s="17" t="s">
        <v>47</v>
      </c>
      <c r="C26" s="3">
        <f>C29+C30</f>
        <v>1992.76</v>
      </c>
      <c r="D26" s="13">
        <f>C26/$C$11%</f>
        <v>66425.33333333333</v>
      </c>
      <c r="E26" s="3">
        <f>E29+E30</f>
        <v>1992.8</v>
      </c>
      <c r="F26" s="3">
        <f>F29+F30</f>
        <v>1992.8</v>
      </c>
    </row>
    <row r="27" spans="1:6" ht="78" hidden="1" outlineLevel="1">
      <c r="A27" s="15" t="s">
        <v>7</v>
      </c>
      <c r="B27" s="20" t="s">
        <v>27</v>
      </c>
      <c r="C27" s="1">
        <f>SUM(C28:C28)</f>
        <v>0</v>
      </c>
      <c r="D27" s="13">
        <f>C27/$C$11%</f>
        <v>0</v>
      </c>
      <c r="E27" s="1">
        <f>SUM(E28:E28)</f>
        <v>0</v>
      </c>
      <c r="F27" s="1">
        <f>SUM(F28:F28)</f>
        <v>0</v>
      </c>
    </row>
    <row r="28" spans="1:6" ht="62.25" hidden="1" outlineLevel="1">
      <c r="A28" s="15" t="s">
        <v>31</v>
      </c>
      <c r="B28" s="17" t="s">
        <v>24</v>
      </c>
      <c r="C28" s="1">
        <v>0</v>
      </c>
      <c r="D28" s="13">
        <f>C28/$C$11%</f>
        <v>0</v>
      </c>
      <c r="E28" s="1">
        <v>0</v>
      </c>
      <c r="F28" s="1">
        <v>0</v>
      </c>
    </row>
    <row r="29" spans="1:6" ht="87" customHeight="1" collapsed="1">
      <c r="A29" s="21" t="s">
        <v>59</v>
      </c>
      <c r="B29" s="17" t="s">
        <v>61</v>
      </c>
      <c r="C29" s="1">
        <f>1892.8-0.04</f>
        <v>1892.76</v>
      </c>
      <c r="D29" s="13">
        <f aca="true" t="shared" si="0" ref="D29:D42">C29/$C$11%</f>
        <v>63092</v>
      </c>
      <c r="E29" s="1">
        <v>1892.8</v>
      </c>
      <c r="F29" s="1">
        <v>1892.8</v>
      </c>
    </row>
    <row r="30" spans="1:6" ht="83.25" customHeight="1">
      <c r="A30" s="21" t="s">
        <v>60</v>
      </c>
      <c r="B30" s="17" t="s">
        <v>62</v>
      </c>
      <c r="C30" s="1">
        <v>100</v>
      </c>
      <c r="D30" s="13">
        <f t="shared" si="0"/>
        <v>3333.3333333333335</v>
      </c>
      <c r="E30" s="1">
        <v>100</v>
      </c>
      <c r="F30" s="1">
        <v>100</v>
      </c>
    </row>
    <row r="31" spans="1:6" ht="34.5" customHeight="1">
      <c r="A31" s="15" t="s">
        <v>13</v>
      </c>
      <c r="B31" s="22" t="s">
        <v>53</v>
      </c>
      <c r="C31" s="3">
        <f>C32+C33</f>
        <v>237.8</v>
      </c>
      <c r="D31" s="13">
        <f t="shared" si="0"/>
        <v>7926.666666666667</v>
      </c>
      <c r="E31" s="3">
        <f>E32</f>
        <v>100</v>
      </c>
      <c r="F31" s="3">
        <f>F32</f>
        <v>100</v>
      </c>
    </row>
    <row r="32" spans="1:6" ht="19.5" customHeight="1">
      <c r="A32" s="4" t="s">
        <v>54</v>
      </c>
      <c r="B32" s="23" t="s">
        <v>55</v>
      </c>
      <c r="C32" s="1">
        <v>100</v>
      </c>
      <c r="D32" s="13">
        <f t="shared" si="0"/>
        <v>3333.3333333333335</v>
      </c>
      <c r="E32" s="1">
        <v>100</v>
      </c>
      <c r="F32" s="1">
        <v>100</v>
      </c>
    </row>
    <row r="33" spans="1:6" ht="19.5" customHeight="1">
      <c r="A33" s="4" t="s">
        <v>73</v>
      </c>
      <c r="B33" s="23" t="s">
        <v>74</v>
      </c>
      <c r="C33" s="1">
        <v>137.8</v>
      </c>
      <c r="D33" s="13">
        <f t="shared" si="0"/>
        <v>4593.333333333334</v>
      </c>
      <c r="E33" s="1"/>
      <c r="F33" s="1"/>
    </row>
    <row r="34" spans="1:6" ht="34.5" customHeight="1">
      <c r="A34" s="15" t="s">
        <v>14</v>
      </c>
      <c r="B34" s="17" t="s">
        <v>22</v>
      </c>
      <c r="C34" s="3">
        <f>SUM(C35:C37)</f>
        <v>890.9</v>
      </c>
      <c r="D34" s="13">
        <f t="shared" si="0"/>
        <v>29696.666666666668</v>
      </c>
      <c r="E34" s="3">
        <f>SUM(E35:E37)</f>
        <v>0</v>
      </c>
      <c r="F34" s="3">
        <f>SUM(F35:F37)</f>
        <v>0</v>
      </c>
    </row>
    <row r="35" spans="1:6" ht="80.25" customHeight="1">
      <c r="A35" s="15" t="s">
        <v>56</v>
      </c>
      <c r="B35" s="17" t="s">
        <v>58</v>
      </c>
      <c r="C35" s="1">
        <v>890.9</v>
      </c>
      <c r="D35" s="13">
        <f t="shared" si="0"/>
        <v>29696.666666666668</v>
      </c>
      <c r="E35" s="1"/>
      <c r="F35" s="1"/>
    </row>
    <row r="36" spans="1:6" ht="30.75" customHeight="1" hidden="1">
      <c r="A36" s="15" t="s">
        <v>28</v>
      </c>
      <c r="B36" s="17" t="s">
        <v>57</v>
      </c>
      <c r="C36" s="1"/>
      <c r="D36" s="13">
        <f t="shared" si="0"/>
        <v>0</v>
      </c>
      <c r="E36" s="1"/>
      <c r="F36" s="1"/>
    </row>
    <row r="37" spans="1:6" ht="31.5" customHeight="1" hidden="1" outlineLevel="1">
      <c r="A37" s="15" t="s">
        <v>32</v>
      </c>
      <c r="B37" s="17" t="s">
        <v>19</v>
      </c>
      <c r="C37" s="1"/>
      <c r="D37" s="13">
        <f t="shared" si="0"/>
        <v>0</v>
      </c>
      <c r="E37" s="1"/>
      <c r="F37" s="1"/>
    </row>
    <row r="38" spans="1:6" ht="31.5" customHeight="1" outlineLevel="1">
      <c r="A38" s="15" t="s">
        <v>70</v>
      </c>
      <c r="B38" s="17" t="s">
        <v>71</v>
      </c>
      <c r="C38" s="1">
        <f>SUM(C39:C40)</f>
        <v>44.26</v>
      </c>
      <c r="D38" s="13"/>
      <c r="E38" s="1"/>
      <c r="F38" s="1"/>
    </row>
    <row r="39" spans="1:6" ht="54.75" customHeight="1">
      <c r="A39" s="15" t="s">
        <v>33</v>
      </c>
      <c r="B39" s="17" t="s">
        <v>34</v>
      </c>
      <c r="C39" s="1">
        <v>0.5</v>
      </c>
      <c r="D39" s="13"/>
      <c r="E39" s="1">
        <v>0</v>
      </c>
      <c r="F39" s="1">
        <v>0</v>
      </c>
    </row>
    <row r="40" spans="1:6" ht="32.25" customHeight="1">
      <c r="A40" s="24" t="s">
        <v>69</v>
      </c>
      <c r="B40" s="25" t="s">
        <v>72</v>
      </c>
      <c r="C40" s="1">
        <f>43.8-0.04</f>
        <v>43.76</v>
      </c>
      <c r="D40" s="13"/>
      <c r="E40" s="1"/>
      <c r="F40" s="1"/>
    </row>
    <row r="41" spans="1:6" ht="18.75" customHeight="1">
      <c r="A41" s="15" t="s">
        <v>35</v>
      </c>
      <c r="B41" s="16" t="s">
        <v>9</v>
      </c>
      <c r="C41" s="1">
        <f>102.9-0.03</f>
        <v>102.87</v>
      </c>
      <c r="D41" s="13">
        <f t="shared" si="0"/>
        <v>3429.0000000000005</v>
      </c>
      <c r="E41" s="1">
        <v>0</v>
      </c>
      <c r="F41" s="1">
        <v>0</v>
      </c>
    </row>
    <row r="42" spans="1:6" ht="15.75" customHeight="1">
      <c r="A42" s="2" t="s">
        <v>10</v>
      </c>
      <c r="B42" s="2" t="s">
        <v>11</v>
      </c>
      <c r="C42" s="3">
        <f>'[1]Лист1'!$C$12</f>
        <v>17463.699999999997</v>
      </c>
      <c r="D42" s="13">
        <f t="shared" si="0"/>
        <v>582123.3333333333</v>
      </c>
      <c r="E42" s="3">
        <v>2210.5</v>
      </c>
      <c r="F42" s="3">
        <v>2237.2</v>
      </c>
    </row>
    <row r="43" spans="1:6" ht="33" customHeight="1" hidden="1">
      <c r="A43" s="2"/>
      <c r="B43" s="26"/>
      <c r="C43" s="3"/>
      <c r="D43" s="13"/>
      <c r="E43" s="3"/>
      <c r="F43" s="3"/>
    </row>
    <row r="44" spans="1:6" ht="16.5" customHeight="1" hidden="1">
      <c r="A44" s="27"/>
      <c r="B44" s="26"/>
      <c r="C44" s="3"/>
      <c r="D44" s="13"/>
      <c r="E44" s="3"/>
      <c r="F44" s="3"/>
    </row>
    <row r="45" spans="1:6" ht="16.5" hidden="1">
      <c r="A45" s="27"/>
      <c r="B45" s="26"/>
      <c r="C45" s="3"/>
      <c r="D45" s="13"/>
      <c r="E45" s="3"/>
      <c r="F45" s="3"/>
    </row>
    <row r="46" spans="1:6" ht="35.25" customHeight="1" hidden="1">
      <c r="A46" s="2"/>
      <c r="B46" s="26"/>
      <c r="C46" s="3"/>
      <c r="D46" s="13"/>
      <c r="E46" s="3"/>
      <c r="F46" s="3"/>
    </row>
    <row r="47" spans="1:6" ht="26.25" customHeight="1">
      <c r="A47" s="28"/>
      <c r="B47" s="29" t="s">
        <v>12</v>
      </c>
      <c r="C47" s="3">
        <f>SUM(C12,C42)</f>
        <v>45319.229999999996</v>
      </c>
      <c r="D47" s="13"/>
      <c r="E47" s="3">
        <f>SUM(E12,E42)</f>
        <v>31522.3</v>
      </c>
      <c r="F47" s="3">
        <f>SUM(F12,F42)</f>
        <v>33143</v>
      </c>
    </row>
  </sheetData>
  <sheetProtection/>
  <mergeCells count="7">
    <mergeCell ref="C9:F9"/>
    <mergeCell ref="E1:F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Ельчугина ТС</cp:lastModifiedBy>
  <cp:lastPrinted>2018-07-02T06:47:44Z</cp:lastPrinted>
  <dcterms:created xsi:type="dcterms:W3CDTF">1996-10-08T23:32:33Z</dcterms:created>
  <dcterms:modified xsi:type="dcterms:W3CDTF">2018-09-19T07:48:49Z</dcterms:modified>
  <cp:category/>
  <cp:version/>
  <cp:contentType/>
  <cp:contentStatus/>
</cp:coreProperties>
</file>